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  <definedName name="_xlnm.Print_Area" localSheetId="0">Лист1!$A$2:$R$141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7" i="1" l="1"/>
  <c r="I141" i="1" s="1"/>
  <c r="I136" i="1"/>
  <c r="I140" i="1" s="1"/>
  <c r="I135" i="1"/>
  <c r="I139" i="1" s="1"/>
  <c r="Q134" i="1"/>
  <c r="Q138" i="1" s="1"/>
  <c r="P134" i="1"/>
  <c r="P138" i="1" s="1"/>
  <c r="O134" i="1"/>
  <c r="O138" i="1" s="1"/>
  <c r="N134" i="1"/>
  <c r="N138" i="1" s="1"/>
  <c r="M134" i="1"/>
  <c r="M138" i="1" s="1"/>
  <c r="L134" i="1"/>
  <c r="L138" i="1" s="1"/>
  <c r="K134" i="1"/>
  <c r="K138" i="1" s="1"/>
  <c r="J134" i="1"/>
  <c r="I134" i="1" s="1"/>
  <c r="I138" i="1" s="1"/>
  <c r="J138" i="1" l="1"/>
  <c r="Q130" i="1" l="1"/>
  <c r="P130" i="1"/>
  <c r="O130" i="1"/>
  <c r="N130" i="1"/>
  <c r="M130" i="1"/>
  <c r="L130" i="1"/>
  <c r="K130" i="1"/>
  <c r="J130" i="1"/>
  <c r="Q129" i="1"/>
  <c r="P129" i="1"/>
  <c r="O129" i="1"/>
  <c r="N129" i="1"/>
  <c r="M129" i="1"/>
  <c r="L129" i="1"/>
  <c r="K129" i="1"/>
  <c r="J129" i="1"/>
  <c r="Q128" i="1"/>
  <c r="P128" i="1"/>
  <c r="O128" i="1"/>
  <c r="N128" i="1"/>
  <c r="M128" i="1"/>
  <c r="L128" i="1"/>
  <c r="K128" i="1"/>
  <c r="J128" i="1"/>
  <c r="I126" i="1"/>
  <c r="I125" i="1"/>
  <c r="I124" i="1"/>
  <c r="Q123" i="1"/>
  <c r="P123" i="1"/>
  <c r="O123" i="1"/>
  <c r="N123" i="1"/>
  <c r="M123" i="1"/>
  <c r="L123" i="1"/>
  <c r="K123" i="1"/>
  <c r="J123" i="1"/>
  <c r="I122" i="1"/>
  <c r="I121" i="1"/>
  <c r="I120" i="1"/>
  <c r="Q119" i="1"/>
  <c r="P119" i="1"/>
  <c r="O119" i="1"/>
  <c r="N119" i="1"/>
  <c r="M119" i="1"/>
  <c r="L119" i="1"/>
  <c r="K119" i="1"/>
  <c r="J119" i="1"/>
  <c r="I118" i="1"/>
  <c r="I117" i="1"/>
  <c r="I116" i="1"/>
  <c r="Q115" i="1"/>
  <c r="P115" i="1"/>
  <c r="O115" i="1"/>
  <c r="N115" i="1"/>
  <c r="M115" i="1"/>
  <c r="L115" i="1"/>
  <c r="K115" i="1"/>
  <c r="J115" i="1"/>
  <c r="I114" i="1"/>
  <c r="I113" i="1"/>
  <c r="I129" i="1" s="1"/>
  <c r="I112" i="1"/>
  <c r="Q111" i="1"/>
  <c r="P111" i="1"/>
  <c r="O111" i="1"/>
  <c r="O127" i="1" s="1"/>
  <c r="N111" i="1"/>
  <c r="M111" i="1"/>
  <c r="L111" i="1"/>
  <c r="K111" i="1"/>
  <c r="K127" i="1" s="1"/>
  <c r="J111" i="1"/>
  <c r="I123" i="1" l="1"/>
  <c r="L127" i="1"/>
  <c r="P127" i="1"/>
  <c r="I130" i="1"/>
  <c r="I119" i="1"/>
  <c r="M127" i="1"/>
  <c r="Q127" i="1"/>
  <c r="I115" i="1"/>
  <c r="I111" i="1"/>
  <c r="I127" i="1" s="1"/>
  <c r="N127" i="1"/>
  <c r="I128" i="1"/>
  <c r="J127" i="1"/>
  <c r="Q107" i="1" l="1"/>
  <c r="N107" i="1"/>
  <c r="Q106" i="1"/>
  <c r="P106" i="1"/>
  <c r="O106" i="1"/>
  <c r="N106" i="1"/>
  <c r="M106" i="1"/>
  <c r="K106" i="1"/>
  <c r="J106" i="1"/>
  <c r="I104" i="1"/>
  <c r="I103" i="1"/>
  <c r="I102" i="1"/>
  <c r="Q101" i="1"/>
  <c r="P101" i="1"/>
  <c r="O101" i="1"/>
  <c r="N101" i="1"/>
  <c r="M101" i="1"/>
  <c r="L101" i="1"/>
  <c r="K101" i="1"/>
  <c r="J101" i="1"/>
  <c r="I100" i="1"/>
  <c r="I99" i="1"/>
  <c r="I98" i="1"/>
  <c r="Q97" i="1"/>
  <c r="P97" i="1"/>
  <c r="O97" i="1"/>
  <c r="N97" i="1"/>
  <c r="M97" i="1"/>
  <c r="L97" i="1"/>
  <c r="K97" i="1"/>
  <c r="J97" i="1"/>
  <c r="I96" i="1"/>
  <c r="I95" i="1"/>
  <c r="I94" i="1"/>
  <c r="Q93" i="1"/>
  <c r="P93" i="1"/>
  <c r="O93" i="1"/>
  <c r="N93" i="1"/>
  <c r="M93" i="1"/>
  <c r="L93" i="1"/>
  <c r="K93" i="1"/>
  <c r="J93" i="1"/>
  <c r="I92" i="1"/>
  <c r="I91" i="1"/>
  <c r="I90" i="1"/>
  <c r="Q89" i="1"/>
  <c r="P89" i="1"/>
  <c r="O89" i="1"/>
  <c r="N89" i="1"/>
  <c r="M89" i="1"/>
  <c r="L89" i="1"/>
  <c r="K89" i="1"/>
  <c r="J89" i="1"/>
  <c r="I88" i="1"/>
  <c r="I87" i="1"/>
  <c r="I86" i="1"/>
  <c r="Q85" i="1"/>
  <c r="P85" i="1"/>
  <c r="O85" i="1"/>
  <c r="N85" i="1"/>
  <c r="M85" i="1"/>
  <c r="L85" i="1"/>
  <c r="K85" i="1"/>
  <c r="I85" i="1" s="1"/>
  <c r="J85" i="1"/>
  <c r="I84" i="1"/>
  <c r="I83" i="1"/>
  <c r="I82" i="1"/>
  <c r="Q81" i="1"/>
  <c r="P81" i="1"/>
  <c r="O81" i="1"/>
  <c r="N81" i="1"/>
  <c r="M81" i="1"/>
  <c r="L81" i="1"/>
  <c r="K81" i="1"/>
  <c r="J81" i="1"/>
  <c r="Q80" i="1"/>
  <c r="Q77" i="1" s="1"/>
  <c r="P80" i="1"/>
  <c r="P77" i="1" s="1"/>
  <c r="I79" i="1"/>
  <c r="I78" i="1"/>
  <c r="Q76" i="1"/>
  <c r="P76" i="1"/>
  <c r="O76" i="1"/>
  <c r="N76" i="1" s="1"/>
  <c r="M76" i="1" s="1"/>
  <c r="I74" i="1"/>
  <c r="Q73" i="1"/>
  <c r="I72" i="1"/>
  <c r="I70" i="1"/>
  <c r="Q69" i="1"/>
  <c r="O69" i="1"/>
  <c r="N69" i="1"/>
  <c r="L69" i="1"/>
  <c r="Q68" i="1"/>
  <c r="P68" i="1" s="1"/>
  <c r="O68" i="1" s="1"/>
  <c r="L67" i="1"/>
  <c r="L66" i="1"/>
  <c r="L106" i="1" s="1"/>
  <c r="I66" i="1"/>
  <c r="I81" i="1" l="1"/>
  <c r="I97" i="1"/>
  <c r="P75" i="1"/>
  <c r="P73" i="1" s="1"/>
  <c r="P71" i="1" s="1"/>
  <c r="P69" i="1" s="1"/>
  <c r="P67" i="1" s="1"/>
  <c r="I93" i="1"/>
  <c r="I89" i="1"/>
  <c r="I101" i="1"/>
  <c r="I106" i="1"/>
  <c r="Q108" i="1"/>
  <c r="Q105" i="1" s="1"/>
  <c r="O80" i="1"/>
  <c r="O108" i="1" s="1"/>
  <c r="O67" i="1"/>
  <c r="N68" i="1"/>
  <c r="L76" i="1"/>
  <c r="P108" i="1"/>
  <c r="Q65" i="1"/>
  <c r="N73" i="1"/>
  <c r="O77" i="1" l="1"/>
  <c r="O75" i="1" s="1"/>
  <c r="O73" i="1" s="1"/>
  <c r="N80" i="1"/>
  <c r="M68" i="1"/>
  <c r="N65" i="1"/>
  <c r="O65" i="1"/>
  <c r="O107" i="1"/>
  <c r="O105" i="1" s="1"/>
  <c r="P65" i="1"/>
  <c r="P107" i="1"/>
  <c r="P105" i="1" s="1"/>
  <c r="K76" i="1"/>
  <c r="M80" i="1" l="1"/>
  <c r="N77" i="1"/>
  <c r="N108" i="1"/>
  <c r="N105" i="1" s="1"/>
  <c r="J76" i="1"/>
  <c r="M108" i="1"/>
  <c r="L68" i="1"/>
  <c r="M77" i="1" l="1"/>
  <c r="M75" i="1" s="1"/>
  <c r="M73" i="1" s="1"/>
  <c r="M71" i="1" s="1"/>
  <c r="M69" i="1" s="1"/>
  <c r="M67" i="1" s="1"/>
  <c r="M107" i="1" s="1"/>
  <c r="M105" i="1" s="1"/>
  <c r="L80" i="1"/>
  <c r="L108" i="1" s="1"/>
  <c r="K68" i="1"/>
  <c r="L65" i="1"/>
  <c r="M65" i="1"/>
  <c r="I76" i="1"/>
  <c r="L77" i="1" l="1"/>
  <c r="L75" i="1" s="1"/>
  <c r="K80" i="1"/>
  <c r="K108" i="1" s="1"/>
  <c r="J68" i="1"/>
  <c r="L73" i="1" l="1"/>
  <c r="L107" i="1"/>
  <c r="L105" i="1" s="1"/>
  <c r="J80" i="1"/>
  <c r="K77" i="1"/>
  <c r="K75" i="1" s="1"/>
  <c r="K73" i="1" s="1"/>
  <c r="K71" i="1" s="1"/>
  <c r="K69" i="1" s="1"/>
  <c r="K67" i="1" s="1"/>
  <c r="I68" i="1"/>
  <c r="K65" i="1"/>
  <c r="K107" i="1"/>
  <c r="K105" i="1" s="1"/>
  <c r="J77" i="1" l="1"/>
  <c r="I80" i="1"/>
  <c r="I108" i="1" s="1"/>
  <c r="J108" i="1"/>
  <c r="I77" i="1" l="1"/>
  <c r="J75" i="1"/>
  <c r="I75" i="1" l="1"/>
  <c r="J73" i="1"/>
  <c r="J71" i="1" l="1"/>
  <c r="I73" i="1"/>
  <c r="Q62" i="1"/>
  <c r="P62" i="1"/>
  <c r="O62" i="1"/>
  <c r="N62" i="1"/>
  <c r="M62" i="1"/>
  <c r="L62" i="1"/>
  <c r="K62" i="1"/>
  <c r="J62" i="1"/>
  <c r="Q61" i="1"/>
  <c r="P61" i="1"/>
  <c r="O61" i="1"/>
  <c r="N61" i="1"/>
  <c r="M61" i="1"/>
  <c r="L61" i="1"/>
  <c r="K61" i="1"/>
  <c r="J61" i="1"/>
  <c r="Q60" i="1"/>
  <c r="P60" i="1"/>
  <c r="O60" i="1"/>
  <c r="N60" i="1"/>
  <c r="M60" i="1"/>
  <c r="L60" i="1"/>
  <c r="K60" i="1"/>
  <c r="J60" i="1"/>
  <c r="I58" i="1"/>
  <c r="I57" i="1"/>
  <c r="I56" i="1"/>
  <c r="Q55" i="1"/>
  <c r="P55" i="1"/>
  <c r="O55" i="1"/>
  <c r="N55" i="1"/>
  <c r="M55" i="1"/>
  <c r="L55" i="1"/>
  <c r="K55" i="1"/>
  <c r="I54" i="1"/>
  <c r="I53" i="1"/>
  <c r="I52" i="1"/>
  <c r="Q51" i="1"/>
  <c r="P51" i="1"/>
  <c r="O51" i="1"/>
  <c r="N51" i="1"/>
  <c r="M51" i="1"/>
  <c r="L51" i="1"/>
  <c r="K51" i="1"/>
  <c r="I50" i="1"/>
  <c r="I49" i="1"/>
  <c r="I48" i="1"/>
  <c r="Q47" i="1"/>
  <c r="P47" i="1"/>
  <c r="O47" i="1"/>
  <c r="N47" i="1"/>
  <c r="M47" i="1"/>
  <c r="L47" i="1"/>
  <c r="K47" i="1"/>
  <c r="I46" i="1"/>
  <c r="I45" i="1"/>
  <c r="I44" i="1"/>
  <c r="Q43" i="1"/>
  <c r="P43" i="1"/>
  <c r="O43" i="1"/>
  <c r="N43" i="1"/>
  <c r="M43" i="1"/>
  <c r="L43" i="1"/>
  <c r="K43" i="1"/>
  <c r="I42" i="1"/>
  <c r="I41" i="1"/>
  <c r="I40" i="1"/>
  <c r="Q39" i="1"/>
  <c r="P39" i="1"/>
  <c r="O39" i="1"/>
  <c r="N39" i="1"/>
  <c r="M39" i="1"/>
  <c r="L39" i="1"/>
  <c r="K39" i="1"/>
  <c r="I38" i="1"/>
  <c r="I37" i="1"/>
  <c r="I36" i="1"/>
  <c r="Q35" i="1"/>
  <c r="P35" i="1"/>
  <c r="O35" i="1"/>
  <c r="N35" i="1"/>
  <c r="M35" i="1"/>
  <c r="L35" i="1"/>
  <c r="K35" i="1"/>
  <c r="I34" i="1"/>
  <c r="I33" i="1"/>
  <c r="I32" i="1"/>
  <c r="Q31" i="1"/>
  <c r="P31" i="1"/>
  <c r="O31" i="1"/>
  <c r="N31" i="1"/>
  <c r="M31" i="1"/>
  <c r="L31" i="1"/>
  <c r="K31" i="1"/>
  <c r="I30" i="1"/>
  <c r="I29" i="1"/>
  <c r="I28" i="1"/>
  <c r="Q27" i="1"/>
  <c r="P27" i="1"/>
  <c r="O27" i="1"/>
  <c r="N27" i="1"/>
  <c r="M27" i="1"/>
  <c r="L27" i="1"/>
  <c r="K27" i="1"/>
  <c r="I26" i="1"/>
  <c r="I25" i="1"/>
  <c r="I24" i="1"/>
  <c r="Q23" i="1"/>
  <c r="P23" i="1"/>
  <c r="O23" i="1"/>
  <c r="N23" i="1"/>
  <c r="M23" i="1"/>
  <c r="L23" i="1"/>
  <c r="K23" i="1"/>
  <c r="I22" i="1"/>
  <c r="I21" i="1"/>
  <c r="I20" i="1"/>
  <c r="Q19" i="1"/>
  <c r="P19" i="1"/>
  <c r="O19" i="1"/>
  <c r="N19" i="1"/>
  <c r="M19" i="1"/>
  <c r="L19" i="1"/>
  <c r="K19" i="1"/>
  <c r="I18" i="1"/>
  <c r="I17" i="1"/>
  <c r="I16" i="1"/>
  <c r="Q15" i="1"/>
  <c r="P15" i="1"/>
  <c r="O15" i="1"/>
  <c r="N15" i="1"/>
  <c r="M15" i="1"/>
  <c r="L15" i="1"/>
  <c r="K15" i="1"/>
  <c r="I14" i="1"/>
  <c r="I13" i="1"/>
  <c r="I12" i="1"/>
  <c r="Q11" i="1"/>
  <c r="P11" i="1"/>
  <c r="O11" i="1"/>
  <c r="N11" i="1"/>
  <c r="M11" i="1"/>
  <c r="L11" i="1"/>
  <c r="K11" i="1"/>
  <c r="K59" i="1" s="1"/>
  <c r="I10" i="1"/>
  <c r="I9" i="1"/>
  <c r="I8" i="1"/>
  <c r="Q7" i="1"/>
  <c r="Q59" i="1" s="1"/>
  <c r="P7" i="1"/>
  <c r="O7" i="1"/>
  <c r="N7" i="1"/>
  <c r="M7" i="1"/>
  <c r="M59" i="1" s="1"/>
  <c r="L7" i="1"/>
  <c r="K7" i="1"/>
  <c r="J7" i="1"/>
  <c r="O59" i="1" l="1"/>
  <c r="L59" i="1"/>
  <c r="P59" i="1"/>
  <c r="N59" i="1"/>
  <c r="J69" i="1"/>
  <c r="I71" i="1"/>
  <c r="I61" i="1"/>
  <c r="I62" i="1"/>
  <c r="I60" i="1"/>
  <c r="I69" i="1" l="1"/>
  <c r="J67" i="1"/>
  <c r="J55" i="1"/>
  <c r="J51" i="1"/>
  <c r="J47" i="1"/>
  <c r="J43" i="1"/>
  <c r="J39" i="1"/>
  <c r="J35" i="1"/>
  <c r="I35" i="1" s="1"/>
  <c r="J31" i="1"/>
  <c r="J27" i="1"/>
  <c r="J23" i="1"/>
  <c r="I23" i="1" s="1"/>
  <c r="J19" i="1"/>
  <c r="J15" i="1"/>
  <c r="J11" i="1"/>
  <c r="I7" i="1"/>
  <c r="I67" i="1" l="1"/>
  <c r="I107" i="1" s="1"/>
  <c r="J107" i="1"/>
  <c r="J105" i="1" s="1"/>
  <c r="J65" i="1"/>
  <c r="I65" i="1" s="1"/>
  <c r="I105" i="1" s="1"/>
  <c r="I11" i="1"/>
  <c r="J59" i="1"/>
  <c r="I59" i="1" s="1"/>
  <c r="I55" i="1"/>
  <c r="I31" i="1"/>
  <c r="I51" i="1"/>
  <c r="I47" i="1"/>
  <c r="I43" i="1"/>
  <c r="I39" i="1"/>
  <c r="I27" i="1"/>
  <c r="I19" i="1"/>
  <c r="I15" i="1"/>
</calcChain>
</file>

<file path=xl/sharedStrings.xml><?xml version="1.0" encoding="utf-8"?>
<sst xmlns="http://schemas.openxmlformats.org/spreadsheetml/2006/main" count="302" uniqueCount="116">
  <si>
    <t>Место реализации (мун. район или  гор. округ)</t>
  </si>
  <si>
    <t>Наименование</t>
  </si>
  <si>
    <t>Годы реализации</t>
  </si>
  <si>
    <t>Мощность</t>
  </si>
  <si>
    <t>Источник финансирования, наличие и необходимость ПСД</t>
  </si>
  <si>
    <t>Показатель динамики</t>
  </si>
  <si>
    <t>ВСЕГО, в т.ч.</t>
  </si>
  <si>
    <t>2026 и далее</t>
  </si>
  <si>
    <t>Прогнозная динамика реализации</t>
  </si>
  <si>
    <t>Факт 2019 год</t>
  </si>
  <si>
    <t>Объем финансирования, млн. руб.</t>
  </si>
  <si>
    <t>внебюдж.</t>
  </si>
  <si>
    <t>Национальный проект, региональный проект</t>
  </si>
  <si>
    <t>Шумерлинский район</t>
  </si>
  <si>
    <t>Число жителей, улучшивших условия в результате реализации (чел.)</t>
  </si>
  <si>
    <t>1,2 км</t>
  </si>
  <si>
    <t>Закольцевание автомобильной дороги общего пользования местного значения с твердым покрытием пос. Красный Атмал- пос. Речной в Шумерлинском районе</t>
  </si>
  <si>
    <t>2022-2024</t>
  </si>
  <si>
    <t>6 км</t>
  </si>
  <si>
    <t>РБ – 155 800,0 тыс. рублей;
МБ – 8 200,0 тыс. рублей</t>
  </si>
  <si>
    <t>РБ – 31 350,0 тыс. рублей;
МБ – 1 650,0 тыс. рублей</t>
  </si>
  <si>
    <t>Закольцевание автомобильной дороги общего пользования местного
значения с твердым покрытием «Чебоксары- Сурское» - с. Туваны - д. Малые Туваны»- «Чебоксары - Сурское» - с. Ходары – д. Егоркино» Шумерлинском районе</t>
  </si>
  <si>
    <t>«Чебоксары- Сурское»- п.Красный Октябрь- п.Красный Атмал»</t>
  </si>
  <si>
    <t xml:space="preserve"> «Чебоксары- Сурское»- п.Красный Октябрь- п.Красный Атмал» п. Мыслец –разъезд Пинеры»</t>
  </si>
  <si>
    <t xml:space="preserve"> «Чебоксары - Сурское» - с. Русские Алгаши - п. Речной»</t>
  </si>
  <si>
    <t>"Подборное-Ахмасиха" (участок Кабаново-Ахмасиха)</t>
  </si>
  <si>
    <t xml:space="preserve"> «Чебоксары- Сурское» - с. Юманай – д. Тарн-Сирма»</t>
  </si>
  <si>
    <t xml:space="preserve"> «Чебоксары - Сурское» - д. Эшменейкино- д. Кадеркино- д. Пюкрей»</t>
  </si>
  <si>
    <t xml:space="preserve"> «Чебоксары - Сурское» - с. Ходары –д. Егоркино - д. Пояндайкино»</t>
  </si>
  <si>
    <t xml:space="preserve"> «Чебоксары - Сурское» - д. Молгачкино»</t>
  </si>
  <si>
    <t xml:space="preserve"> «д. Торханы - д. Чертаганы»</t>
  </si>
  <si>
    <t xml:space="preserve"> «Сура» - с. Нижняя Кумашка - д. Верхняя Кумашка»</t>
  </si>
  <si>
    <t>«Сура» - Верхний Магарин - Триер» - Нижний Магарин»</t>
  </si>
  <si>
    <t>2021-2026</t>
  </si>
  <si>
    <t>21,151 км</t>
  </si>
  <si>
    <t>12,525 км</t>
  </si>
  <si>
    <t>7,983 км</t>
  </si>
  <si>
    <t>2,29 км</t>
  </si>
  <si>
    <t>2,984 км</t>
  </si>
  <si>
    <t>6,115 км</t>
  </si>
  <si>
    <t>2,836 км</t>
  </si>
  <si>
    <t>1,054 км</t>
  </si>
  <si>
    <t>6,551 км</t>
  </si>
  <si>
    <t>0,905 км</t>
  </si>
  <si>
    <t>1,928 км</t>
  </si>
  <si>
    <t>РБ – 77 539,0 тыс. рублей;
МБ – 4 081,0 тыс. рублей</t>
  </si>
  <si>
    <t>РБ – 44 925,5 тыс. рублей;
МБ – 2 364,5 тыс. рублей</t>
  </si>
  <si>
    <t>РБ – 29 260,0 тыс. рублей;
МБ –1 540,0 тыс. рублей</t>
  </si>
  <si>
    <t>РБ – 7 809,0 тыс. рублей;
МБ –411,0 тыс. рублей</t>
  </si>
  <si>
    <t>РБ – 10 934,5 тыс. рублей;
МБ –575,5 тыс. рублей</t>
  </si>
  <si>
    <t>РБ – 22 420,0 тыс. рублей;
МБ –1 180,0 тыс. рублей</t>
  </si>
  <si>
    <t>РБ – 10 402,5 тыс. рублей;
МБ –547,5 тыс. рублей</t>
  </si>
  <si>
    <t>РБ – 3 705,0 тыс. рублей;
МБ –195,0 тыс. рублей</t>
  </si>
  <si>
    <t>РБ – 24 035,0 тыс. рублей;
МБ –1 265,0 тыс. рублей</t>
  </si>
  <si>
    <t>РБ – 3 325,0 тыс. рублей;
МБ –175,0 тыс. рублей</t>
  </si>
  <si>
    <t>РБ – 7 077,5 тыс. рублей;
МБ –372,5 тыс. рублей</t>
  </si>
  <si>
    <t>Приложение 3.</t>
  </si>
  <si>
    <t>I. Дорожное хозяйство</t>
  </si>
  <si>
    <t>ИТОГО по Дорожному хозяйству:</t>
  </si>
  <si>
    <t>2021-2027</t>
  </si>
  <si>
    <t>Инфраструктурные и социальные объекты Шумерлинского района Чувашской Республики</t>
  </si>
  <si>
    <t>респ. бюджет</t>
  </si>
  <si>
    <t>бюджет Шумерлинского района</t>
  </si>
  <si>
    <t>II. Жилищно-коммунальное хозяйство</t>
  </si>
  <si>
    <t>Перевод МКД  на индивидуальное отопление</t>
  </si>
  <si>
    <t>7 МКД</t>
  </si>
  <si>
    <t>РБ – 6 935,0 тыс. рублей.
МБ – 365,0 тыс. рублей</t>
  </si>
  <si>
    <t xml:space="preserve"> бюджет Шумерлинского района</t>
  </si>
  <si>
    <t>Реконструкция канализации и очистных сооружений по ул. Мира в с. Юманай Шумерлинского района</t>
  </si>
  <si>
    <t>1,3 км</t>
  </si>
  <si>
    <t>РБ – 95 000,0 тыс. рублей.
МБ – 5 000,0 тыс. рублей</t>
  </si>
  <si>
    <t>Строительство  сетей газоснабжения, водоснабжения, электроснабжения микрорайона «Солнечный» в д. Шумерля  Шумерлинского района</t>
  </si>
  <si>
    <t>2022-2025</t>
  </si>
  <si>
    <t>14 км</t>
  </si>
  <si>
    <t>РБ – 14 929,3 тыс. рублей.
МБ – 785,7 тыс. рублей</t>
  </si>
  <si>
    <t>Реконструкция канализации по ул. Садовая, ул.  Напольная., ул. Ленина в с. Ходары Шумерлинского района»</t>
  </si>
  <si>
    <t>2020-2024</t>
  </si>
  <si>
    <t>2,8 км</t>
  </si>
  <si>
    <t>РБ – 37 050,0 тыс. рублей.
МБ – 1 950,0 тыс. рублей</t>
  </si>
  <si>
    <t>Строительство водопроводной сети в д. Лесные Туваны Шумерлинского района</t>
  </si>
  <si>
    <t>2020-2021</t>
  </si>
  <si>
    <t>8,9 км</t>
  </si>
  <si>
    <t>РБ – 20 900,0 тыс. рублей.
МБ – 1 100,0 тыс. рублей</t>
  </si>
  <si>
    <t>Строительство водопроводной сети в с. Нижняя кумашка Шумерлинского района</t>
  </si>
  <si>
    <t>8,3 км</t>
  </si>
  <si>
    <t>РБ – 20 900,0 тыс. рублей.</t>
  </si>
  <si>
    <t>Строительство централизованной канализации в п. Кабаново  в Большеалгашинского сельского поселения</t>
  </si>
  <si>
    <t>3,9 км</t>
  </si>
  <si>
    <t>Строительство  наружных сетей канализации по ул. Благовещенская  Шумерлинского сельского поселения  Шумерлинского района</t>
  </si>
  <si>
    <t>2021-2024</t>
  </si>
  <si>
    <t>1,8 км</t>
  </si>
  <si>
    <t>РБ – 12 825,0 тыс. рублей.
МБ – 675,0 тыс. рублей</t>
  </si>
  <si>
    <t>Электроснабжение п.Мыслец  Шумерлинского района</t>
  </si>
  <si>
    <t>РБ – 20900,0 тыс. рублей.
МБ – 1100,0 тыс. рублей</t>
  </si>
  <si>
    <t>Капитальный ремонт ЛЭП в следующих  населенных пунктах д.Шумерля, п.Пинеры, п.Мыслец</t>
  </si>
  <si>
    <t>РБ – 12850,0 тыс. рублей.
МБ – 675,0 тыс. рублей</t>
  </si>
  <si>
    <t>ИТОГО по ЖКХ :</t>
  </si>
  <si>
    <t>х</t>
  </si>
  <si>
    <t>Строительство  здания клуба в с.Русские Алгаши Шумерлинского района</t>
  </si>
  <si>
    <t>100 посадочных мест</t>
  </si>
  <si>
    <t>РБ, МБ</t>
  </si>
  <si>
    <t>Строительство  здания клуба в д. Бреняши Шумерлинского района</t>
  </si>
  <si>
    <t>60 посадочных мест</t>
  </si>
  <si>
    <t>Строительство  здания клуба в п. Мыслец  Шумерлинского района</t>
  </si>
  <si>
    <t>Строительство  здания клуба в д. Яндаши  Шумерлинского района</t>
  </si>
  <si>
    <t>150 посадочных мест</t>
  </si>
  <si>
    <t>ИТОГО по Культуре:</t>
  </si>
  <si>
    <t>2019-2020</t>
  </si>
  <si>
    <t>Проектные работы завершены</t>
  </si>
  <si>
    <t>III. Культура</t>
  </si>
  <si>
    <t>IV. Образование</t>
  </si>
  <si>
    <t>Реконструкция здания школы под основную общеобразовательную школу с пристроем учебного корпуса в с.Нижняя Кумашка Шумерлинского района</t>
  </si>
  <si>
    <t xml:space="preserve"> Шумерлинский район</t>
  </si>
  <si>
    <t>60 ученических мест</t>
  </si>
  <si>
    <t>ПСД отсутствует, для оплаты необходимо 700,0-800,0 тыс. рублей</t>
  </si>
  <si>
    <t>ИТОГО по Образованию: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</si>
</sst>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164" fontId="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15" applyNumberFormat="0" applyFont="0" applyAlignment="0" applyProtection="0"/>
    <xf numFmtId="0" fontId="7" fillId="23" borderId="15" applyNumberFormat="0" applyFont="0" applyAlignment="0" applyProtection="0"/>
    <xf numFmtId="0" fontId="7" fillId="23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5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6" fillId="0" borderId="0" xfId="0" applyNumberFormat="1" applyFont="1"/>
    <xf numFmtId="0" fontId="26" fillId="0" borderId="0" xfId="0" applyFont="1"/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25" fillId="0" borderId="7" xfId="0" applyNumberFormat="1" applyFont="1" applyBorder="1" applyAlignment="1">
      <alignment horizontal="center"/>
    </xf>
    <xf numFmtId="0" fontId="25" fillId="0" borderId="6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right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1"/>
  <sheetViews>
    <sheetView tabSelected="1" topLeftCell="B2" zoomScale="90" zoomScaleNormal="90" workbookViewId="0">
      <pane ySplit="5" topLeftCell="A139" activePane="bottomLeft" state="frozen"/>
      <selection activeCell="A2" sqref="A2"/>
      <selection pane="bottomLeft" activeCell="A2" sqref="A2:R141"/>
    </sheetView>
  </sheetViews>
  <sheetFormatPr defaultRowHeight="15" x14ac:dyDescent="0.2"/>
  <cols>
    <col min="1" max="1" width="0" style="2" hidden="1" customWidth="1"/>
    <col min="2" max="2" width="42.28515625" style="4" customWidth="1"/>
    <col min="3" max="3" width="32.42578125" style="4" hidden="1" customWidth="1"/>
    <col min="4" max="4" width="20.5703125" style="4" customWidth="1"/>
    <col min="5" max="5" width="11.85546875" style="4" customWidth="1"/>
    <col min="6" max="6" width="14.7109375" style="4" customWidth="1"/>
    <col min="7" max="7" width="15.7109375" style="4" customWidth="1"/>
    <col min="8" max="8" width="25.42578125" style="1" customWidth="1"/>
    <col min="9" max="9" width="11.42578125" style="7" customWidth="1"/>
    <col min="10" max="10" width="11.140625" style="7" customWidth="1"/>
    <col min="11" max="11" width="11.5703125" style="7" bestFit="1" customWidth="1"/>
    <col min="12" max="13" width="9.5703125" style="7" bestFit="1" customWidth="1"/>
    <col min="14" max="14" width="9.140625" style="7" customWidth="1"/>
    <col min="15" max="16" width="9.28515625" style="7" bestFit="1" customWidth="1"/>
    <col min="17" max="17" width="11" style="7" customWidth="1"/>
    <col min="18" max="18" width="20.28515625" style="7" customWidth="1"/>
    <col min="19" max="16384" width="9.140625" style="2"/>
  </cols>
  <sheetData>
    <row r="1" spans="1:18" ht="15.75" x14ac:dyDescent="0.25">
      <c r="D1" s="5"/>
      <c r="E1" s="5"/>
      <c r="F1" s="5"/>
      <c r="G1" s="5"/>
      <c r="H1" s="3"/>
      <c r="I1" s="6"/>
      <c r="J1" s="6"/>
      <c r="K1" s="6"/>
      <c r="L1" s="6"/>
      <c r="M1" s="6"/>
      <c r="N1" s="6"/>
      <c r="O1" s="6"/>
      <c r="P1" s="40"/>
      <c r="Q1" s="40"/>
      <c r="R1" s="8"/>
    </row>
    <row r="2" spans="1:18" ht="15.75" customHeight="1" x14ac:dyDescent="0.25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5.75" customHeight="1" x14ac:dyDescent="0.25">
      <c r="B3" s="30" t="s">
        <v>60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1.75" customHeight="1" x14ac:dyDescent="0.25">
      <c r="B4" s="34" t="s">
        <v>57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.75" customHeight="1" x14ac:dyDescent="0.2">
      <c r="B5" s="23" t="s">
        <v>1</v>
      </c>
      <c r="C5" s="23" t="s">
        <v>12</v>
      </c>
      <c r="D5" s="23" t="s">
        <v>0</v>
      </c>
      <c r="E5" s="23" t="s">
        <v>2</v>
      </c>
      <c r="F5" s="23" t="s">
        <v>3</v>
      </c>
      <c r="G5" s="23" t="s">
        <v>4</v>
      </c>
      <c r="H5" s="41" t="s">
        <v>8</v>
      </c>
      <c r="I5" s="42"/>
      <c r="J5" s="42"/>
      <c r="K5" s="42"/>
      <c r="L5" s="42"/>
      <c r="M5" s="42"/>
      <c r="N5" s="42"/>
      <c r="O5" s="42"/>
      <c r="P5" s="42"/>
      <c r="Q5" s="43"/>
      <c r="R5" s="23" t="s">
        <v>14</v>
      </c>
    </row>
    <row r="6" spans="1:18" ht="71.25" customHeight="1" x14ac:dyDescent="0.2">
      <c r="B6" s="44"/>
      <c r="C6" s="25"/>
      <c r="D6" s="44"/>
      <c r="E6" s="44"/>
      <c r="F6" s="44"/>
      <c r="G6" s="44"/>
      <c r="H6" s="12" t="s">
        <v>5</v>
      </c>
      <c r="I6" s="14" t="s">
        <v>6</v>
      </c>
      <c r="J6" s="14" t="s">
        <v>9</v>
      </c>
      <c r="K6" s="14">
        <v>2020</v>
      </c>
      <c r="L6" s="14">
        <v>2021</v>
      </c>
      <c r="M6" s="14">
        <v>2022</v>
      </c>
      <c r="N6" s="14">
        <v>2023</v>
      </c>
      <c r="O6" s="14">
        <v>2024</v>
      </c>
      <c r="P6" s="14">
        <v>2025</v>
      </c>
      <c r="Q6" s="14" t="s">
        <v>7</v>
      </c>
      <c r="R6" s="25"/>
    </row>
    <row r="7" spans="1:18" ht="43.5" customHeight="1" x14ac:dyDescent="0.2">
      <c r="B7" s="23" t="s">
        <v>16</v>
      </c>
      <c r="C7" s="23"/>
      <c r="D7" s="23" t="s">
        <v>13</v>
      </c>
      <c r="E7" s="23" t="s">
        <v>17</v>
      </c>
      <c r="F7" s="23" t="s">
        <v>18</v>
      </c>
      <c r="G7" s="23" t="s">
        <v>19</v>
      </c>
      <c r="H7" s="12" t="s">
        <v>10</v>
      </c>
      <c r="I7" s="12">
        <f>J7+K7+L7+M7+N7+O7+P7+Q7</f>
        <v>164</v>
      </c>
      <c r="J7" s="12">
        <f>J8+J9+J10</f>
        <v>0</v>
      </c>
      <c r="K7" s="12">
        <f t="shared" ref="K7:Q7" si="0">K8+K9+K10</f>
        <v>0</v>
      </c>
      <c r="L7" s="12">
        <f t="shared" si="0"/>
        <v>164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23">
        <v>548</v>
      </c>
    </row>
    <row r="8" spans="1:18" ht="24" customHeight="1" x14ac:dyDescent="0.2">
      <c r="B8" s="24"/>
      <c r="C8" s="24"/>
      <c r="D8" s="24"/>
      <c r="E8" s="24"/>
      <c r="F8" s="24"/>
      <c r="G8" s="24"/>
      <c r="H8" s="12" t="s">
        <v>61</v>
      </c>
      <c r="I8" s="12">
        <f t="shared" ref="I8:I10" si="1">J8+K8+L8+M8+N8+O8+P8+Q8</f>
        <v>155.80000000000001</v>
      </c>
      <c r="J8" s="12">
        <v>0</v>
      </c>
      <c r="K8" s="12">
        <v>0</v>
      </c>
      <c r="L8" s="12">
        <v>155.80000000000001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24"/>
    </row>
    <row r="9" spans="1:18" ht="33" customHeight="1" x14ac:dyDescent="0.2">
      <c r="B9" s="24"/>
      <c r="C9" s="24"/>
      <c r="D9" s="24"/>
      <c r="E9" s="24"/>
      <c r="F9" s="24"/>
      <c r="G9" s="24"/>
      <c r="H9" s="12" t="s">
        <v>62</v>
      </c>
      <c r="I9" s="12">
        <f t="shared" si="1"/>
        <v>8.1999999999999993</v>
      </c>
      <c r="J9" s="12">
        <v>0</v>
      </c>
      <c r="K9" s="12">
        <v>0</v>
      </c>
      <c r="L9" s="12">
        <v>8.1999999999999993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24"/>
    </row>
    <row r="10" spans="1:18" ht="24" customHeight="1" x14ac:dyDescent="0.2">
      <c r="B10" s="25"/>
      <c r="C10" s="25"/>
      <c r="D10" s="25"/>
      <c r="E10" s="25"/>
      <c r="F10" s="25"/>
      <c r="G10" s="25"/>
      <c r="H10" s="12" t="s">
        <v>11</v>
      </c>
      <c r="I10" s="12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25"/>
    </row>
    <row r="11" spans="1:18" ht="39.75" customHeight="1" x14ac:dyDescent="0.2">
      <c r="B11" s="23" t="s">
        <v>21</v>
      </c>
      <c r="C11" s="23"/>
      <c r="D11" s="23" t="s">
        <v>13</v>
      </c>
      <c r="E11" s="23" t="s">
        <v>17</v>
      </c>
      <c r="F11" s="23" t="s">
        <v>15</v>
      </c>
      <c r="G11" s="23" t="s">
        <v>20</v>
      </c>
      <c r="H11" s="12" t="s">
        <v>10</v>
      </c>
      <c r="I11" s="12">
        <f>J11+K11+L11+M11+N11+O11+P11+Q11</f>
        <v>33</v>
      </c>
      <c r="J11" s="12">
        <f t="shared" ref="J11:Q11" si="2">J12+J13+J14</f>
        <v>0</v>
      </c>
      <c r="K11" s="12">
        <f t="shared" si="2"/>
        <v>0</v>
      </c>
      <c r="L11" s="12">
        <f t="shared" si="2"/>
        <v>33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23">
        <v>1080</v>
      </c>
    </row>
    <row r="12" spans="1:18" ht="24" customHeight="1" x14ac:dyDescent="0.2">
      <c r="B12" s="24"/>
      <c r="C12" s="24"/>
      <c r="D12" s="24"/>
      <c r="E12" s="24"/>
      <c r="F12" s="24"/>
      <c r="G12" s="24"/>
      <c r="H12" s="12" t="s">
        <v>61</v>
      </c>
      <c r="I12" s="12">
        <f t="shared" ref="I12:I14" si="3">J12+K12+L12+M12+N12+O12+P12+Q12</f>
        <v>31.4</v>
      </c>
      <c r="J12" s="12">
        <v>0</v>
      </c>
      <c r="K12" s="12">
        <v>0</v>
      </c>
      <c r="L12" s="12">
        <v>31.4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24"/>
    </row>
    <row r="13" spans="1:18" ht="24" customHeight="1" x14ac:dyDescent="0.2">
      <c r="B13" s="24"/>
      <c r="C13" s="24"/>
      <c r="D13" s="24"/>
      <c r="E13" s="24"/>
      <c r="F13" s="24"/>
      <c r="G13" s="24"/>
      <c r="H13" s="12" t="s">
        <v>62</v>
      </c>
      <c r="I13" s="12">
        <f t="shared" si="3"/>
        <v>1.6</v>
      </c>
      <c r="J13" s="12">
        <v>0</v>
      </c>
      <c r="K13" s="12">
        <v>0</v>
      </c>
      <c r="L13" s="12">
        <v>1.6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24"/>
    </row>
    <row r="14" spans="1:18" ht="24" customHeight="1" x14ac:dyDescent="0.2">
      <c r="B14" s="25"/>
      <c r="C14" s="25"/>
      <c r="D14" s="25"/>
      <c r="E14" s="25"/>
      <c r="F14" s="25"/>
      <c r="G14" s="25"/>
      <c r="H14" s="12" t="s">
        <v>11</v>
      </c>
      <c r="I14" s="12">
        <f t="shared" si="3"/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25"/>
    </row>
    <row r="15" spans="1:18" ht="31.5" x14ac:dyDescent="0.2">
      <c r="B15" s="23" t="s">
        <v>22</v>
      </c>
      <c r="C15" s="23"/>
      <c r="D15" s="23" t="s">
        <v>13</v>
      </c>
      <c r="E15" s="23" t="s">
        <v>33</v>
      </c>
      <c r="F15" s="23" t="s">
        <v>34</v>
      </c>
      <c r="G15" s="23" t="s">
        <v>45</v>
      </c>
      <c r="H15" s="12" t="s">
        <v>10</v>
      </c>
      <c r="I15" s="12">
        <f>J15+K15+L15+M15+N15+O15+P15+Q15</f>
        <v>81.61999999999999</v>
      </c>
      <c r="J15" s="12">
        <f t="shared" ref="J15:Q15" si="4">J16+J17+J18</f>
        <v>0</v>
      </c>
      <c r="K15" s="12">
        <f t="shared" si="4"/>
        <v>0</v>
      </c>
      <c r="L15" s="12">
        <f t="shared" si="4"/>
        <v>81.61999999999999</v>
      </c>
      <c r="M15" s="12">
        <f t="shared" si="4"/>
        <v>0</v>
      </c>
      <c r="N15" s="12">
        <f t="shared" si="4"/>
        <v>0</v>
      </c>
      <c r="O15" s="12">
        <f t="shared" si="4"/>
        <v>0</v>
      </c>
      <c r="P15" s="12">
        <f t="shared" si="4"/>
        <v>0</v>
      </c>
      <c r="Q15" s="12">
        <f t="shared" si="4"/>
        <v>0</v>
      </c>
      <c r="R15" s="23"/>
    </row>
    <row r="16" spans="1:18" ht="15.75" x14ac:dyDescent="0.2">
      <c r="B16" s="24"/>
      <c r="C16" s="24"/>
      <c r="D16" s="24"/>
      <c r="E16" s="24"/>
      <c r="F16" s="24"/>
      <c r="G16" s="24"/>
      <c r="H16" s="12" t="s">
        <v>61</v>
      </c>
      <c r="I16" s="12">
        <f t="shared" ref="I16:I18" si="5">J16+K16+L16+M16+N16+O16+P16+Q16</f>
        <v>77.52</v>
      </c>
      <c r="J16" s="12">
        <v>0</v>
      </c>
      <c r="K16" s="12">
        <v>0</v>
      </c>
      <c r="L16" s="12">
        <v>77.52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24"/>
    </row>
    <row r="17" spans="2:18" ht="31.5" x14ac:dyDescent="0.2">
      <c r="B17" s="24"/>
      <c r="C17" s="24"/>
      <c r="D17" s="24"/>
      <c r="E17" s="24"/>
      <c r="F17" s="24"/>
      <c r="G17" s="24"/>
      <c r="H17" s="12" t="s">
        <v>62</v>
      </c>
      <c r="I17" s="12">
        <f t="shared" si="5"/>
        <v>4.0999999999999996</v>
      </c>
      <c r="J17" s="12">
        <v>0</v>
      </c>
      <c r="K17" s="12">
        <v>0</v>
      </c>
      <c r="L17" s="12">
        <v>4.0999999999999996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24"/>
    </row>
    <row r="18" spans="2:18" ht="15.75" x14ac:dyDescent="0.2">
      <c r="B18" s="25"/>
      <c r="C18" s="25"/>
      <c r="D18" s="25"/>
      <c r="E18" s="25"/>
      <c r="F18" s="25"/>
      <c r="G18" s="25"/>
      <c r="H18" s="12" t="s">
        <v>11</v>
      </c>
      <c r="I18" s="12">
        <f t="shared" si="5"/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25"/>
    </row>
    <row r="19" spans="2:18" ht="31.5" x14ac:dyDescent="0.2">
      <c r="B19" s="23" t="s">
        <v>23</v>
      </c>
      <c r="C19" s="23"/>
      <c r="D19" s="23" t="s">
        <v>13</v>
      </c>
      <c r="E19" s="23" t="s">
        <v>33</v>
      </c>
      <c r="F19" s="23" t="s">
        <v>35</v>
      </c>
      <c r="G19" s="23" t="s">
        <v>46</v>
      </c>
      <c r="H19" s="12" t="s">
        <v>10</v>
      </c>
      <c r="I19" s="12">
        <f>J19+K19+L19+M19+N19+O19+P19+Q19</f>
        <v>47.29</v>
      </c>
      <c r="J19" s="12">
        <f t="shared" ref="J19:Q19" si="6">J20+J21+J22</f>
        <v>0</v>
      </c>
      <c r="K19" s="12">
        <f t="shared" si="6"/>
        <v>0</v>
      </c>
      <c r="L19" s="12">
        <f t="shared" si="6"/>
        <v>47.29</v>
      </c>
      <c r="M19" s="12">
        <f t="shared" si="6"/>
        <v>0</v>
      </c>
      <c r="N19" s="12">
        <f t="shared" si="6"/>
        <v>0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23"/>
    </row>
    <row r="20" spans="2:18" ht="15.75" x14ac:dyDescent="0.2">
      <c r="B20" s="24"/>
      <c r="C20" s="24"/>
      <c r="D20" s="24"/>
      <c r="E20" s="24"/>
      <c r="F20" s="24"/>
      <c r="G20" s="24"/>
      <c r="H20" s="12" t="s">
        <v>61</v>
      </c>
      <c r="I20" s="12">
        <f t="shared" ref="I20:I22" si="7">J20+K20+L20+M20+N20+O20+P20+Q20</f>
        <v>44.92</v>
      </c>
      <c r="J20" s="12">
        <v>0</v>
      </c>
      <c r="K20" s="12">
        <v>0</v>
      </c>
      <c r="L20" s="12">
        <v>44.92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24"/>
    </row>
    <row r="21" spans="2:18" ht="31.5" x14ac:dyDescent="0.2">
      <c r="B21" s="24"/>
      <c r="C21" s="24"/>
      <c r="D21" s="24"/>
      <c r="E21" s="24"/>
      <c r="F21" s="24"/>
      <c r="G21" s="24"/>
      <c r="H21" s="12" t="s">
        <v>62</v>
      </c>
      <c r="I21" s="12">
        <f t="shared" si="7"/>
        <v>2.37</v>
      </c>
      <c r="J21" s="12">
        <v>0</v>
      </c>
      <c r="K21" s="12">
        <v>0</v>
      </c>
      <c r="L21" s="12">
        <v>2.37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24"/>
    </row>
    <row r="22" spans="2:18" ht="15.75" x14ac:dyDescent="0.2">
      <c r="B22" s="25"/>
      <c r="C22" s="25"/>
      <c r="D22" s="25"/>
      <c r="E22" s="25"/>
      <c r="F22" s="25"/>
      <c r="G22" s="25"/>
      <c r="H22" s="12" t="s">
        <v>11</v>
      </c>
      <c r="I22" s="12">
        <f t="shared" si="7"/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25"/>
    </row>
    <row r="23" spans="2:18" ht="31.5" x14ac:dyDescent="0.2">
      <c r="B23" s="23" t="s">
        <v>24</v>
      </c>
      <c r="C23" s="23"/>
      <c r="D23" s="23" t="s">
        <v>13</v>
      </c>
      <c r="E23" s="23" t="s">
        <v>33</v>
      </c>
      <c r="F23" s="23" t="s">
        <v>36</v>
      </c>
      <c r="G23" s="23" t="s">
        <v>47</v>
      </c>
      <c r="H23" s="12" t="s">
        <v>10</v>
      </c>
      <c r="I23" s="12">
        <f>J23+K23+L23+M23+N23+O23+P23+Q23</f>
        <v>30.8</v>
      </c>
      <c r="J23" s="12">
        <f t="shared" ref="J23:Q23" si="8">J24+J25+J26</f>
        <v>0</v>
      </c>
      <c r="K23" s="12">
        <f t="shared" si="8"/>
        <v>0</v>
      </c>
      <c r="L23" s="12">
        <f t="shared" si="8"/>
        <v>0</v>
      </c>
      <c r="M23" s="12">
        <f t="shared" si="8"/>
        <v>30.8</v>
      </c>
      <c r="N23" s="12">
        <f t="shared" si="8"/>
        <v>0</v>
      </c>
      <c r="O23" s="12">
        <f t="shared" si="8"/>
        <v>0</v>
      </c>
      <c r="P23" s="12">
        <f t="shared" si="8"/>
        <v>0</v>
      </c>
      <c r="Q23" s="12">
        <f t="shared" si="8"/>
        <v>0</v>
      </c>
      <c r="R23" s="23"/>
    </row>
    <row r="24" spans="2:18" ht="15.75" x14ac:dyDescent="0.2">
      <c r="B24" s="24"/>
      <c r="C24" s="24"/>
      <c r="D24" s="24"/>
      <c r="E24" s="24"/>
      <c r="F24" s="24"/>
      <c r="G24" s="24"/>
      <c r="H24" s="12" t="s">
        <v>61</v>
      </c>
      <c r="I24" s="12">
        <f t="shared" ref="I24:I26" si="9">J24+K24+L24+M24+N24+O24+P24+Q24</f>
        <v>29.3</v>
      </c>
      <c r="J24" s="12">
        <v>0</v>
      </c>
      <c r="K24" s="12">
        <v>0</v>
      </c>
      <c r="L24" s="12">
        <v>0</v>
      </c>
      <c r="M24" s="12">
        <v>29.3</v>
      </c>
      <c r="N24" s="12">
        <v>0</v>
      </c>
      <c r="O24" s="12">
        <v>0</v>
      </c>
      <c r="P24" s="12">
        <v>0</v>
      </c>
      <c r="Q24" s="12">
        <v>0</v>
      </c>
      <c r="R24" s="24"/>
    </row>
    <row r="25" spans="2:18" ht="31.5" x14ac:dyDescent="0.2">
      <c r="B25" s="24"/>
      <c r="C25" s="24"/>
      <c r="D25" s="24"/>
      <c r="E25" s="24"/>
      <c r="F25" s="24"/>
      <c r="G25" s="24"/>
      <c r="H25" s="12" t="s">
        <v>62</v>
      </c>
      <c r="I25" s="12">
        <f t="shared" si="9"/>
        <v>1.5</v>
      </c>
      <c r="J25" s="12">
        <v>0</v>
      </c>
      <c r="K25" s="12">
        <v>0</v>
      </c>
      <c r="L25" s="12">
        <v>0</v>
      </c>
      <c r="M25" s="12">
        <v>1.5</v>
      </c>
      <c r="N25" s="12">
        <v>0</v>
      </c>
      <c r="O25" s="12">
        <v>0</v>
      </c>
      <c r="P25" s="12">
        <v>0</v>
      </c>
      <c r="Q25" s="12">
        <v>0</v>
      </c>
      <c r="R25" s="24"/>
    </row>
    <row r="26" spans="2:18" ht="15.75" x14ac:dyDescent="0.2">
      <c r="B26" s="25"/>
      <c r="C26" s="25"/>
      <c r="D26" s="25"/>
      <c r="E26" s="25"/>
      <c r="F26" s="25"/>
      <c r="G26" s="25"/>
      <c r="H26" s="12" t="s">
        <v>11</v>
      </c>
      <c r="I26" s="12">
        <f t="shared" si="9"/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25"/>
    </row>
    <row r="27" spans="2:18" ht="31.5" x14ac:dyDescent="0.2">
      <c r="B27" s="23" t="s">
        <v>25</v>
      </c>
      <c r="C27" s="23"/>
      <c r="D27" s="23" t="s">
        <v>13</v>
      </c>
      <c r="E27" s="23" t="s">
        <v>33</v>
      </c>
      <c r="F27" s="23" t="s">
        <v>37</v>
      </c>
      <c r="G27" s="23" t="s">
        <v>48</v>
      </c>
      <c r="H27" s="12" t="s">
        <v>10</v>
      </c>
      <c r="I27" s="12">
        <f>J27+K27+L27+M27+N27+O27+P27+Q27</f>
        <v>8.2199999999999989</v>
      </c>
      <c r="J27" s="12">
        <f t="shared" ref="J27:Q27" si="10">J28+J29+J30</f>
        <v>0</v>
      </c>
      <c r="K27" s="12">
        <f t="shared" si="10"/>
        <v>0</v>
      </c>
      <c r="L27" s="12">
        <f t="shared" si="10"/>
        <v>0</v>
      </c>
      <c r="M27" s="12">
        <f t="shared" si="10"/>
        <v>8.2199999999999989</v>
      </c>
      <c r="N27" s="12">
        <f t="shared" si="10"/>
        <v>0</v>
      </c>
      <c r="O27" s="12">
        <f t="shared" si="10"/>
        <v>0</v>
      </c>
      <c r="P27" s="12">
        <f t="shared" si="10"/>
        <v>0</v>
      </c>
      <c r="Q27" s="12">
        <f t="shared" si="10"/>
        <v>0</v>
      </c>
      <c r="R27" s="23"/>
    </row>
    <row r="28" spans="2:18" ht="15.75" x14ac:dyDescent="0.2">
      <c r="B28" s="24"/>
      <c r="C28" s="24"/>
      <c r="D28" s="24"/>
      <c r="E28" s="24"/>
      <c r="F28" s="24"/>
      <c r="G28" s="24"/>
      <c r="H28" s="12" t="s">
        <v>61</v>
      </c>
      <c r="I28" s="12">
        <f t="shared" ref="I28:I30" si="11">J28+K28+L28+M28+N28+O28+P28+Q28</f>
        <v>7.81</v>
      </c>
      <c r="J28" s="12">
        <v>0</v>
      </c>
      <c r="K28" s="12">
        <v>0</v>
      </c>
      <c r="L28" s="12">
        <v>0</v>
      </c>
      <c r="M28" s="12">
        <v>7.81</v>
      </c>
      <c r="N28" s="12">
        <v>0</v>
      </c>
      <c r="O28" s="12">
        <v>0</v>
      </c>
      <c r="P28" s="12">
        <v>0</v>
      </c>
      <c r="Q28" s="12">
        <v>0</v>
      </c>
      <c r="R28" s="24"/>
    </row>
    <row r="29" spans="2:18" ht="31.5" x14ac:dyDescent="0.2">
      <c r="B29" s="24"/>
      <c r="C29" s="24"/>
      <c r="D29" s="24"/>
      <c r="E29" s="24"/>
      <c r="F29" s="24"/>
      <c r="G29" s="24"/>
      <c r="H29" s="12" t="s">
        <v>62</v>
      </c>
      <c r="I29" s="12">
        <f t="shared" si="11"/>
        <v>0.41</v>
      </c>
      <c r="J29" s="12">
        <v>0</v>
      </c>
      <c r="K29" s="12">
        <v>0</v>
      </c>
      <c r="L29" s="12">
        <v>0</v>
      </c>
      <c r="M29" s="12">
        <v>0.41</v>
      </c>
      <c r="N29" s="12">
        <v>0</v>
      </c>
      <c r="O29" s="12">
        <v>0</v>
      </c>
      <c r="P29" s="12">
        <v>0</v>
      </c>
      <c r="Q29" s="12">
        <v>0</v>
      </c>
      <c r="R29" s="24"/>
    </row>
    <row r="30" spans="2:18" ht="15.75" x14ac:dyDescent="0.2">
      <c r="B30" s="25"/>
      <c r="C30" s="25"/>
      <c r="D30" s="25"/>
      <c r="E30" s="25"/>
      <c r="F30" s="25"/>
      <c r="G30" s="25"/>
      <c r="H30" s="12" t="s">
        <v>11</v>
      </c>
      <c r="I30" s="12">
        <f t="shared" si="11"/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25"/>
    </row>
    <row r="31" spans="2:18" ht="39.75" customHeight="1" x14ac:dyDescent="0.2">
      <c r="B31" s="23" t="s">
        <v>26</v>
      </c>
      <c r="C31" s="23"/>
      <c r="D31" s="23" t="s">
        <v>13</v>
      </c>
      <c r="E31" s="23" t="s">
        <v>33</v>
      </c>
      <c r="F31" s="23" t="s">
        <v>38</v>
      </c>
      <c r="G31" s="23" t="s">
        <v>49</v>
      </c>
      <c r="H31" s="12" t="s">
        <v>10</v>
      </c>
      <c r="I31" s="12">
        <f>J31+K31+L31+M31+N31+O31+P31+Q31</f>
        <v>11.51</v>
      </c>
      <c r="J31" s="12">
        <f t="shared" ref="J31:Q31" si="12">J32+J33+J34</f>
        <v>0</v>
      </c>
      <c r="K31" s="12">
        <f t="shared" si="12"/>
        <v>0</v>
      </c>
      <c r="L31" s="12">
        <f t="shared" si="12"/>
        <v>0</v>
      </c>
      <c r="M31" s="12">
        <f t="shared" si="12"/>
        <v>11.51</v>
      </c>
      <c r="N31" s="12">
        <f t="shared" si="12"/>
        <v>0</v>
      </c>
      <c r="O31" s="12">
        <f t="shared" si="12"/>
        <v>0</v>
      </c>
      <c r="P31" s="12">
        <f t="shared" si="12"/>
        <v>0</v>
      </c>
      <c r="Q31" s="12">
        <f t="shared" si="12"/>
        <v>0</v>
      </c>
      <c r="R31" s="23"/>
    </row>
    <row r="32" spans="2:18" ht="24" customHeight="1" x14ac:dyDescent="0.2">
      <c r="B32" s="24"/>
      <c r="C32" s="24"/>
      <c r="D32" s="24"/>
      <c r="E32" s="24"/>
      <c r="F32" s="24"/>
      <c r="G32" s="24"/>
      <c r="H32" s="12" t="s">
        <v>61</v>
      </c>
      <c r="I32" s="12">
        <f t="shared" ref="I32:I34" si="13">J32+K32+L32+M32+N32+O32+P32+Q32</f>
        <v>10.94</v>
      </c>
      <c r="J32" s="12">
        <v>0</v>
      </c>
      <c r="K32" s="12">
        <v>0</v>
      </c>
      <c r="L32" s="12">
        <v>0</v>
      </c>
      <c r="M32" s="12">
        <v>10.94</v>
      </c>
      <c r="N32" s="12">
        <v>0</v>
      </c>
      <c r="O32" s="12">
        <v>0</v>
      </c>
      <c r="P32" s="12">
        <v>0</v>
      </c>
      <c r="Q32" s="12">
        <v>0</v>
      </c>
      <c r="R32" s="24"/>
    </row>
    <row r="33" spans="2:18" ht="31.5" x14ac:dyDescent="0.2">
      <c r="B33" s="24"/>
      <c r="C33" s="24"/>
      <c r="D33" s="24"/>
      <c r="E33" s="24"/>
      <c r="F33" s="24"/>
      <c r="G33" s="24"/>
      <c r="H33" s="12" t="s">
        <v>62</v>
      </c>
      <c r="I33" s="12">
        <f t="shared" si="13"/>
        <v>0.56999999999999995</v>
      </c>
      <c r="J33" s="12">
        <v>0</v>
      </c>
      <c r="K33" s="12">
        <v>0</v>
      </c>
      <c r="L33" s="12">
        <v>0</v>
      </c>
      <c r="M33" s="12">
        <v>0.56999999999999995</v>
      </c>
      <c r="N33" s="12">
        <v>0</v>
      </c>
      <c r="O33" s="12">
        <v>0</v>
      </c>
      <c r="P33" s="12">
        <v>0</v>
      </c>
      <c r="Q33" s="12">
        <v>0</v>
      </c>
      <c r="R33" s="24"/>
    </row>
    <row r="34" spans="2:18" ht="15.75" x14ac:dyDescent="0.2">
      <c r="B34" s="25"/>
      <c r="C34" s="25"/>
      <c r="D34" s="25"/>
      <c r="E34" s="25"/>
      <c r="F34" s="25"/>
      <c r="G34" s="25"/>
      <c r="H34" s="12" t="s">
        <v>11</v>
      </c>
      <c r="I34" s="12">
        <f t="shared" si="13"/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25"/>
    </row>
    <row r="35" spans="2:18" ht="31.5" x14ac:dyDescent="0.2">
      <c r="B35" s="23" t="s">
        <v>27</v>
      </c>
      <c r="C35" s="23"/>
      <c r="D35" s="23" t="s">
        <v>13</v>
      </c>
      <c r="E35" s="23" t="s">
        <v>33</v>
      </c>
      <c r="F35" s="23" t="s">
        <v>39</v>
      </c>
      <c r="G35" s="23" t="s">
        <v>50</v>
      </c>
      <c r="H35" s="12" t="s">
        <v>10</v>
      </c>
      <c r="I35" s="12">
        <f>J35+K35+L35+M35+N35+O35+P35+Q35</f>
        <v>23.599999999999998</v>
      </c>
      <c r="J35" s="12">
        <f t="shared" ref="J35:Q35" si="14">J36+J37+J38</f>
        <v>0</v>
      </c>
      <c r="K35" s="12">
        <f t="shared" si="14"/>
        <v>0</v>
      </c>
      <c r="L35" s="12">
        <f t="shared" si="14"/>
        <v>0</v>
      </c>
      <c r="M35" s="12">
        <f t="shared" si="14"/>
        <v>23.599999999999998</v>
      </c>
      <c r="N35" s="12">
        <f t="shared" si="14"/>
        <v>0</v>
      </c>
      <c r="O35" s="12">
        <f t="shared" si="14"/>
        <v>0</v>
      </c>
      <c r="P35" s="12">
        <f t="shared" si="14"/>
        <v>0</v>
      </c>
      <c r="Q35" s="12">
        <f t="shared" si="14"/>
        <v>0</v>
      </c>
      <c r="R35" s="23"/>
    </row>
    <row r="36" spans="2:18" ht="15.75" x14ac:dyDescent="0.2">
      <c r="B36" s="24"/>
      <c r="C36" s="24"/>
      <c r="D36" s="24"/>
      <c r="E36" s="24"/>
      <c r="F36" s="24"/>
      <c r="G36" s="24"/>
      <c r="H36" s="12" t="s">
        <v>61</v>
      </c>
      <c r="I36" s="12">
        <f t="shared" ref="I36:I38" si="15">J36+K36+L36+M36+N36+O36+P36+Q36</f>
        <v>22.4</v>
      </c>
      <c r="J36" s="12">
        <v>0</v>
      </c>
      <c r="K36" s="12">
        <v>0</v>
      </c>
      <c r="L36" s="12">
        <v>0</v>
      </c>
      <c r="M36" s="12">
        <v>22.4</v>
      </c>
      <c r="N36" s="12">
        <v>0</v>
      </c>
      <c r="O36" s="12">
        <v>0</v>
      </c>
      <c r="P36" s="12">
        <v>0</v>
      </c>
      <c r="Q36" s="12">
        <v>0</v>
      </c>
      <c r="R36" s="24"/>
    </row>
    <row r="37" spans="2:18" ht="31.5" x14ac:dyDescent="0.2">
      <c r="B37" s="24"/>
      <c r="C37" s="24"/>
      <c r="D37" s="24"/>
      <c r="E37" s="24"/>
      <c r="F37" s="24"/>
      <c r="G37" s="24"/>
      <c r="H37" s="12" t="s">
        <v>62</v>
      </c>
      <c r="I37" s="12">
        <f t="shared" si="15"/>
        <v>1.2</v>
      </c>
      <c r="J37" s="12">
        <v>0</v>
      </c>
      <c r="K37" s="12">
        <v>0</v>
      </c>
      <c r="L37" s="12">
        <v>0</v>
      </c>
      <c r="M37" s="12">
        <v>1.2</v>
      </c>
      <c r="N37" s="12">
        <v>0</v>
      </c>
      <c r="O37" s="12">
        <v>0</v>
      </c>
      <c r="P37" s="12">
        <v>0</v>
      </c>
      <c r="Q37" s="12">
        <v>0</v>
      </c>
      <c r="R37" s="24"/>
    </row>
    <row r="38" spans="2:18" ht="15.75" x14ac:dyDescent="0.2">
      <c r="B38" s="25"/>
      <c r="C38" s="25"/>
      <c r="D38" s="25"/>
      <c r="E38" s="25"/>
      <c r="F38" s="25"/>
      <c r="G38" s="25"/>
      <c r="H38" s="12" t="s">
        <v>11</v>
      </c>
      <c r="I38" s="12">
        <f t="shared" si="15"/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25"/>
    </row>
    <row r="39" spans="2:18" ht="31.5" x14ac:dyDescent="0.2">
      <c r="B39" s="23" t="s">
        <v>28</v>
      </c>
      <c r="C39" s="23"/>
      <c r="D39" s="23" t="s">
        <v>13</v>
      </c>
      <c r="E39" s="23" t="s">
        <v>33</v>
      </c>
      <c r="F39" s="23" t="s">
        <v>40</v>
      </c>
      <c r="G39" s="23" t="s">
        <v>51</v>
      </c>
      <c r="H39" s="12" t="s">
        <v>10</v>
      </c>
      <c r="I39" s="12">
        <f>J39+K39+L39+M39+N39+O39+P39+Q39</f>
        <v>10.950000000000001</v>
      </c>
      <c r="J39" s="12">
        <f t="shared" ref="J39:Q39" si="16">J40+J41+J42</f>
        <v>0</v>
      </c>
      <c r="K39" s="12">
        <f t="shared" si="16"/>
        <v>0</v>
      </c>
      <c r="L39" s="12">
        <f t="shared" si="16"/>
        <v>0</v>
      </c>
      <c r="M39" s="12">
        <f t="shared" si="16"/>
        <v>0</v>
      </c>
      <c r="N39" s="12">
        <f t="shared" si="16"/>
        <v>10.950000000000001</v>
      </c>
      <c r="O39" s="12">
        <f t="shared" si="16"/>
        <v>0</v>
      </c>
      <c r="P39" s="12">
        <f t="shared" si="16"/>
        <v>0</v>
      </c>
      <c r="Q39" s="12">
        <f t="shared" si="16"/>
        <v>0</v>
      </c>
      <c r="R39" s="23"/>
    </row>
    <row r="40" spans="2:18" ht="15.75" x14ac:dyDescent="0.2">
      <c r="B40" s="24"/>
      <c r="C40" s="24"/>
      <c r="D40" s="24"/>
      <c r="E40" s="24"/>
      <c r="F40" s="24"/>
      <c r="G40" s="24"/>
      <c r="H40" s="12" t="s">
        <v>61</v>
      </c>
      <c r="I40" s="12">
        <f t="shared" ref="I40:I42" si="17">J40+K40+L40+M40+N40+O40+P40+Q40</f>
        <v>10.4</v>
      </c>
      <c r="J40" s="12">
        <v>0</v>
      </c>
      <c r="K40" s="12">
        <v>0</v>
      </c>
      <c r="L40" s="12">
        <v>0</v>
      </c>
      <c r="M40" s="12">
        <v>0</v>
      </c>
      <c r="N40" s="12">
        <v>10.4</v>
      </c>
      <c r="O40" s="12">
        <v>0</v>
      </c>
      <c r="P40" s="12">
        <v>0</v>
      </c>
      <c r="Q40" s="12">
        <v>0</v>
      </c>
      <c r="R40" s="24"/>
    </row>
    <row r="41" spans="2:18" ht="31.5" x14ac:dyDescent="0.2">
      <c r="B41" s="24"/>
      <c r="C41" s="24"/>
      <c r="D41" s="24"/>
      <c r="E41" s="24"/>
      <c r="F41" s="24"/>
      <c r="G41" s="24"/>
      <c r="H41" s="12" t="s">
        <v>62</v>
      </c>
      <c r="I41" s="12">
        <f t="shared" si="17"/>
        <v>0.55000000000000004</v>
      </c>
      <c r="J41" s="12">
        <v>0</v>
      </c>
      <c r="K41" s="12">
        <v>0</v>
      </c>
      <c r="L41" s="12">
        <v>0</v>
      </c>
      <c r="M41" s="12">
        <v>0</v>
      </c>
      <c r="N41" s="12">
        <v>0.55000000000000004</v>
      </c>
      <c r="O41" s="12">
        <v>0</v>
      </c>
      <c r="P41" s="12">
        <v>0</v>
      </c>
      <c r="Q41" s="12">
        <v>0</v>
      </c>
      <c r="R41" s="24"/>
    </row>
    <row r="42" spans="2:18" ht="15.75" x14ac:dyDescent="0.2">
      <c r="B42" s="25"/>
      <c r="C42" s="25"/>
      <c r="D42" s="25"/>
      <c r="E42" s="25"/>
      <c r="F42" s="25"/>
      <c r="G42" s="25"/>
      <c r="H42" s="12" t="s">
        <v>11</v>
      </c>
      <c r="I42" s="12">
        <f t="shared" si="17"/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25"/>
    </row>
    <row r="43" spans="2:18" ht="31.5" x14ac:dyDescent="0.2">
      <c r="B43" s="23" t="s">
        <v>29</v>
      </c>
      <c r="C43" s="23"/>
      <c r="D43" s="23" t="s">
        <v>13</v>
      </c>
      <c r="E43" s="23" t="s">
        <v>33</v>
      </c>
      <c r="F43" s="23" t="s">
        <v>41</v>
      </c>
      <c r="G43" s="23" t="s">
        <v>52</v>
      </c>
      <c r="H43" s="12" t="s">
        <v>10</v>
      </c>
      <c r="I43" s="12">
        <f>J43+K43+L43+M43+N43+O43+P43+Q43</f>
        <v>3.9000000000000004</v>
      </c>
      <c r="J43" s="12">
        <f t="shared" ref="J43:Q43" si="18">J44+J45+J46</f>
        <v>0</v>
      </c>
      <c r="K43" s="12">
        <f t="shared" si="18"/>
        <v>0</v>
      </c>
      <c r="L43" s="12">
        <f t="shared" si="18"/>
        <v>0</v>
      </c>
      <c r="M43" s="12">
        <f t="shared" si="18"/>
        <v>0</v>
      </c>
      <c r="N43" s="12">
        <f t="shared" si="18"/>
        <v>3.9000000000000004</v>
      </c>
      <c r="O43" s="12">
        <f t="shared" si="18"/>
        <v>0</v>
      </c>
      <c r="P43" s="12">
        <f t="shared" si="18"/>
        <v>0</v>
      </c>
      <c r="Q43" s="12">
        <f t="shared" si="18"/>
        <v>0</v>
      </c>
      <c r="R43" s="23"/>
    </row>
    <row r="44" spans="2:18" ht="15.75" x14ac:dyDescent="0.2">
      <c r="B44" s="24"/>
      <c r="C44" s="24"/>
      <c r="D44" s="24"/>
      <c r="E44" s="24"/>
      <c r="F44" s="24"/>
      <c r="G44" s="24"/>
      <c r="H44" s="12" t="s">
        <v>61</v>
      </c>
      <c r="I44" s="12">
        <f t="shared" ref="I44:I46" si="19">J44+K44+L44+M44+N44+O44+P44+Q44</f>
        <v>3.7</v>
      </c>
      <c r="J44" s="12">
        <v>0</v>
      </c>
      <c r="K44" s="12">
        <v>0</v>
      </c>
      <c r="L44" s="12">
        <v>0</v>
      </c>
      <c r="M44" s="12">
        <v>0</v>
      </c>
      <c r="N44" s="12">
        <v>3.7</v>
      </c>
      <c r="O44" s="12">
        <v>0</v>
      </c>
      <c r="P44" s="12">
        <v>0</v>
      </c>
      <c r="Q44" s="12">
        <v>0</v>
      </c>
      <c r="R44" s="24"/>
    </row>
    <row r="45" spans="2:18" ht="31.5" x14ac:dyDescent="0.2">
      <c r="B45" s="24"/>
      <c r="C45" s="24"/>
      <c r="D45" s="24"/>
      <c r="E45" s="24"/>
      <c r="F45" s="24"/>
      <c r="G45" s="24"/>
      <c r="H45" s="12" t="s">
        <v>62</v>
      </c>
      <c r="I45" s="12">
        <f t="shared" si="19"/>
        <v>0.2</v>
      </c>
      <c r="J45" s="12">
        <v>0</v>
      </c>
      <c r="K45" s="12">
        <v>0</v>
      </c>
      <c r="L45" s="12">
        <v>0</v>
      </c>
      <c r="M45" s="12">
        <v>0</v>
      </c>
      <c r="N45" s="12">
        <v>0.2</v>
      </c>
      <c r="O45" s="12">
        <v>0</v>
      </c>
      <c r="P45" s="12">
        <v>0</v>
      </c>
      <c r="Q45" s="12">
        <v>0</v>
      </c>
      <c r="R45" s="24"/>
    </row>
    <row r="46" spans="2:18" ht="15.75" x14ac:dyDescent="0.2">
      <c r="B46" s="25"/>
      <c r="C46" s="25"/>
      <c r="D46" s="25"/>
      <c r="E46" s="25"/>
      <c r="F46" s="25"/>
      <c r="G46" s="25"/>
      <c r="H46" s="12" t="s">
        <v>11</v>
      </c>
      <c r="I46" s="12">
        <f t="shared" si="19"/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25"/>
    </row>
    <row r="47" spans="2:18" ht="31.5" x14ac:dyDescent="0.2">
      <c r="B47" s="23" t="s">
        <v>30</v>
      </c>
      <c r="C47" s="23"/>
      <c r="D47" s="23" t="s">
        <v>13</v>
      </c>
      <c r="E47" s="23" t="s">
        <v>33</v>
      </c>
      <c r="F47" s="23" t="s">
        <v>42</v>
      </c>
      <c r="G47" s="23" t="s">
        <v>53</v>
      </c>
      <c r="H47" s="12" t="s">
        <v>10</v>
      </c>
      <c r="I47" s="12">
        <f>J47+K47+L47+M47+N47+O47+P47+Q47</f>
        <v>25.3</v>
      </c>
      <c r="J47" s="12">
        <f t="shared" ref="J47:Q47" si="20">J48+J49+J50</f>
        <v>0</v>
      </c>
      <c r="K47" s="12">
        <f t="shared" si="20"/>
        <v>0</v>
      </c>
      <c r="L47" s="12">
        <f t="shared" si="20"/>
        <v>0</v>
      </c>
      <c r="M47" s="12">
        <f t="shared" si="20"/>
        <v>0</v>
      </c>
      <c r="N47" s="12">
        <f t="shared" si="20"/>
        <v>25.3</v>
      </c>
      <c r="O47" s="12">
        <f t="shared" si="20"/>
        <v>0</v>
      </c>
      <c r="P47" s="12">
        <f t="shared" si="20"/>
        <v>0</v>
      </c>
      <c r="Q47" s="12">
        <f t="shared" si="20"/>
        <v>0</v>
      </c>
      <c r="R47" s="23"/>
    </row>
    <row r="48" spans="2:18" ht="15.75" x14ac:dyDescent="0.2">
      <c r="B48" s="24"/>
      <c r="C48" s="24"/>
      <c r="D48" s="24"/>
      <c r="E48" s="24"/>
      <c r="F48" s="24"/>
      <c r="G48" s="24"/>
      <c r="H48" s="12" t="s">
        <v>61</v>
      </c>
      <c r="I48" s="12">
        <f t="shared" ref="I48:I50" si="21">J48+K48+L48+M48+N48+O48+P48+Q48</f>
        <v>24</v>
      </c>
      <c r="J48" s="12">
        <v>0</v>
      </c>
      <c r="K48" s="12">
        <v>0</v>
      </c>
      <c r="L48" s="12">
        <v>0</v>
      </c>
      <c r="M48" s="12">
        <v>0</v>
      </c>
      <c r="N48" s="12">
        <v>24</v>
      </c>
      <c r="O48" s="12">
        <v>0</v>
      </c>
      <c r="P48" s="12">
        <v>0</v>
      </c>
      <c r="Q48" s="12">
        <v>0</v>
      </c>
      <c r="R48" s="24"/>
    </row>
    <row r="49" spans="2:18" ht="31.5" x14ac:dyDescent="0.2">
      <c r="B49" s="24"/>
      <c r="C49" s="24"/>
      <c r="D49" s="24"/>
      <c r="E49" s="24"/>
      <c r="F49" s="24"/>
      <c r="G49" s="24"/>
      <c r="H49" s="12" t="s">
        <v>62</v>
      </c>
      <c r="I49" s="12">
        <f t="shared" si="21"/>
        <v>1.3</v>
      </c>
      <c r="J49" s="12">
        <v>0</v>
      </c>
      <c r="K49" s="12">
        <v>0</v>
      </c>
      <c r="L49" s="12">
        <v>0</v>
      </c>
      <c r="M49" s="12">
        <v>0</v>
      </c>
      <c r="N49" s="12">
        <v>1.3</v>
      </c>
      <c r="O49" s="12">
        <v>0</v>
      </c>
      <c r="P49" s="12">
        <v>0</v>
      </c>
      <c r="Q49" s="12">
        <v>0</v>
      </c>
      <c r="R49" s="24"/>
    </row>
    <row r="50" spans="2:18" ht="15.75" x14ac:dyDescent="0.2">
      <c r="B50" s="25"/>
      <c r="C50" s="25"/>
      <c r="D50" s="25"/>
      <c r="E50" s="25"/>
      <c r="F50" s="25"/>
      <c r="G50" s="25"/>
      <c r="H50" s="12" t="s">
        <v>11</v>
      </c>
      <c r="I50" s="12">
        <f t="shared" si="21"/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25"/>
    </row>
    <row r="51" spans="2:18" ht="31.5" x14ac:dyDescent="0.2">
      <c r="B51" s="23" t="s">
        <v>31</v>
      </c>
      <c r="C51" s="23"/>
      <c r="D51" s="23" t="s">
        <v>13</v>
      </c>
      <c r="E51" s="23" t="s">
        <v>33</v>
      </c>
      <c r="F51" s="23" t="s">
        <v>43</v>
      </c>
      <c r="G51" s="23" t="s">
        <v>54</v>
      </c>
      <c r="H51" s="12" t="s">
        <v>10</v>
      </c>
      <c r="I51" s="12">
        <f>J51+K51+L51+M51+N51+O51+P51+Q51</f>
        <v>3.5</v>
      </c>
      <c r="J51" s="12">
        <f t="shared" ref="J51:Q51" si="22">J52+J53+J54</f>
        <v>0</v>
      </c>
      <c r="K51" s="12">
        <f t="shared" si="22"/>
        <v>0</v>
      </c>
      <c r="L51" s="12">
        <f t="shared" si="22"/>
        <v>0</v>
      </c>
      <c r="M51" s="12">
        <f t="shared" si="22"/>
        <v>0</v>
      </c>
      <c r="N51" s="12">
        <f t="shared" si="22"/>
        <v>0</v>
      </c>
      <c r="O51" s="12">
        <f t="shared" si="22"/>
        <v>3.5</v>
      </c>
      <c r="P51" s="12">
        <f t="shared" si="22"/>
        <v>0</v>
      </c>
      <c r="Q51" s="12">
        <f t="shared" si="22"/>
        <v>0</v>
      </c>
      <c r="R51" s="23"/>
    </row>
    <row r="52" spans="2:18" ht="15.75" x14ac:dyDescent="0.2">
      <c r="B52" s="24"/>
      <c r="C52" s="24"/>
      <c r="D52" s="24"/>
      <c r="E52" s="24"/>
      <c r="F52" s="24"/>
      <c r="G52" s="24"/>
      <c r="H52" s="12" t="s">
        <v>61</v>
      </c>
      <c r="I52" s="12">
        <f t="shared" ref="I52:I54" si="23">J52+K52+L52+M52+N52+O52+P52+Q52</f>
        <v>3.3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3.3</v>
      </c>
      <c r="P52" s="12">
        <v>0</v>
      </c>
      <c r="Q52" s="12">
        <v>0</v>
      </c>
      <c r="R52" s="24"/>
    </row>
    <row r="53" spans="2:18" ht="31.5" x14ac:dyDescent="0.2">
      <c r="B53" s="24"/>
      <c r="C53" s="24"/>
      <c r="D53" s="24"/>
      <c r="E53" s="24"/>
      <c r="F53" s="24"/>
      <c r="G53" s="24"/>
      <c r="H53" s="12" t="s">
        <v>62</v>
      </c>
      <c r="I53" s="12">
        <f t="shared" si="23"/>
        <v>0.2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0.2</v>
      </c>
      <c r="P53" s="12">
        <v>0</v>
      </c>
      <c r="Q53" s="12">
        <v>0</v>
      </c>
      <c r="R53" s="24"/>
    </row>
    <row r="54" spans="2:18" ht="15.75" x14ac:dyDescent="0.2">
      <c r="B54" s="25"/>
      <c r="C54" s="25"/>
      <c r="D54" s="25"/>
      <c r="E54" s="25"/>
      <c r="F54" s="25"/>
      <c r="G54" s="25"/>
      <c r="H54" s="12" t="s">
        <v>11</v>
      </c>
      <c r="I54" s="12">
        <f t="shared" si="23"/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25"/>
    </row>
    <row r="55" spans="2:18" ht="31.5" x14ac:dyDescent="0.2">
      <c r="B55" s="23" t="s">
        <v>32</v>
      </c>
      <c r="C55" s="23"/>
      <c r="D55" s="23" t="s">
        <v>13</v>
      </c>
      <c r="E55" s="23" t="s">
        <v>33</v>
      </c>
      <c r="F55" s="23" t="s">
        <v>44</v>
      </c>
      <c r="G55" s="23" t="s">
        <v>55</v>
      </c>
      <c r="H55" s="12" t="s">
        <v>10</v>
      </c>
      <c r="I55" s="12">
        <f>J55+K55+L55+M55+N55+O55+P55+Q55</f>
        <v>7.45</v>
      </c>
      <c r="J55" s="12">
        <f t="shared" ref="J55:Q55" si="24">J56+J57+J58</f>
        <v>0</v>
      </c>
      <c r="K55" s="12">
        <f t="shared" si="24"/>
        <v>0</v>
      </c>
      <c r="L55" s="12">
        <f t="shared" si="24"/>
        <v>0</v>
      </c>
      <c r="M55" s="12">
        <f t="shared" si="24"/>
        <v>0</v>
      </c>
      <c r="N55" s="12">
        <f t="shared" si="24"/>
        <v>0</v>
      </c>
      <c r="O55" s="12">
        <f t="shared" si="24"/>
        <v>7.45</v>
      </c>
      <c r="P55" s="12">
        <f t="shared" si="24"/>
        <v>0</v>
      </c>
      <c r="Q55" s="12">
        <f t="shared" si="24"/>
        <v>0</v>
      </c>
      <c r="R55" s="23"/>
    </row>
    <row r="56" spans="2:18" ht="15.75" x14ac:dyDescent="0.2">
      <c r="B56" s="24"/>
      <c r="C56" s="24"/>
      <c r="D56" s="24"/>
      <c r="E56" s="24"/>
      <c r="F56" s="24"/>
      <c r="G56" s="24"/>
      <c r="H56" s="12" t="s">
        <v>61</v>
      </c>
      <c r="I56" s="12">
        <f t="shared" ref="I56:I58" si="25">J56+K56+L56+M56+N56+O56+P56+Q56</f>
        <v>7.08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7.08</v>
      </c>
      <c r="P56" s="12">
        <v>0</v>
      </c>
      <c r="Q56" s="12">
        <v>0</v>
      </c>
      <c r="R56" s="24"/>
    </row>
    <row r="57" spans="2:18" ht="31.5" x14ac:dyDescent="0.2">
      <c r="B57" s="24"/>
      <c r="C57" s="24"/>
      <c r="D57" s="24"/>
      <c r="E57" s="24"/>
      <c r="F57" s="24"/>
      <c r="G57" s="24"/>
      <c r="H57" s="12" t="s">
        <v>62</v>
      </c>
      <c r="I57" s="12">
        <f t="shared" si="25"/>
        <v>0.37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0.37</v>
      </c>
      <c r="P57" s="12">
        <v>0</v>
      </c>
      <c r="Q57" s="12">
        <v>0</v>
      </c>
      <c r="R57" s="24"/>
    </row>
    <row r="58" spans="2:18" ht="15.75" x14ac:dyDescent="0.2">
      <c r="B58" s="25"/>
      <c r="C58" s="25"/>
      <c r="D58" s="25"/>
      <c r="E58" s="25"/>
      <c r="F58" s="25"/>
      <c r="G58" s="25"/>
      <c r="H58" s="12" t="s">
        <v>11</v>
      </c>
      <c r="I58" s="12">
        <f t="shared" si="25"/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24"/>
    </row>
    <row r="59" spans="2:18" ht="31.5" x14ac:dyDescent="0.25">
      <c r="B59" s="38" t="s">
        <v>58</v>
      </c>
      <c r="C59" s="11"/>
      <c r="D59" s="23" t="s">
        <v>13</v>
      </c>
      <c r="E59" s="23" t="s">
        <v>59</v>
      </c>
      <c r="F59" s="39"/>
      <c r="G59" s="39"/>
      <c r="H59" s="12" t="s">
        <v>10</v>
      </c>
      <c r="I59" s="10">
        <f>J59+K59+L59+M59+N59+O59+P59+Q59</f>
        <v>451.14000000000004</v>
      </c>
      <c r="J59" s="10">
        <f t="shared" ref="J59:Q62" si="26">J7+J11+J15+J19+J23+J27+J31+J35+J39+J43+J47+J51+J55</f>
        <v>0</v>
      </c>
      <c r="K59" s="10">
        <f t="shared" si="26"/>
        <v>0</v>
      </c>
      <c r="L59" s="10">
        <f t="shared" si="26"/>
        <v>325.91000000000003</v>
      </c>
      <c r="M59" s="10">
        <f t="shared" si="26"/>
        <v>74.13</v>
      </c>
      <c r="N59" s="10">
        <f t="shared" si="26"/>
        <v>40.150000000000006</v>
      </c>
      <c r="O59" s="10">
        <f t="shared" si="26"/>
        <v>10.95</v>
      </c>
      <c r="P59" s="10">
        <f t="shared" si="26"/>
        <v>0</v>
      </c>
      <c r="Q59" s="10">
        <f t="shared" si="26"/>
        <v>0</v>
      </c>
      <c r="R59" s="35"/>
    </row>
    <row r="60" spans="2:18" ht="15.75" x14ac:dyDescent="0.25">
      <c r="B60" s="38"/>
      <c r="C60" s="9"/>
      <c r="D60" s="24"/>
      <c r="E60" s="24"/>
      <c r="F60" s="39"/>
      <c r="G60" s="39"/>
      <c r="H60" s="12" t="s">
        <v>61</v>
      </c>
      <c r="I60" s="10">
        <f t="shared" ref="I60:I62" si="27">J60+K60+L60+M60+N60+O60+P60+Q60</f>
        <v>428.57000000000005</v>
      </c>
      <c r="J60" s="10">
        <f t="shared" si="26"/>
        <v>0</v>
      </c>
      <c r="K60" s="10">
        <f t="shared" si="26"/>
        <v>0</v>
      </c>
      <c r="L60" s="10">
        <f t="shared" si="26"/>
        <v>309.64000000000004</v>
      </c>
      <c r="M60" s="10">
        <f t="shared" si="26"/>
        <v>70.449999999999989</v>
      </c>
      <c r="N60" s="10">
        <f t="shared" si="26"/>
        <v>38.1</v>
      </c>
      <c r="O60" s="10">
        <f t="shared" si="26"/>
        <v>10.379999999999999</v>
      </c>
      <c r="P60" s="10">
        <f t="shared" si="26"/>
        <v>0</v>
      </c>
      <c r="Q60" s="10">
        <f t="shared" si="26"/>
        <v>0</v>
      </c>
      <c r="R60" s="36"/>
    </row>
    <row r="61" spans="2:18" ht="31.5" x14ac:dyDescent="0.25">
      <c r="B61" s="38"/>
      <c r="C61" s="9"/>
      <c r="D61" s="24"/>
      <c r="E61" s="24"/>
      <c r="F61" s="39"/>
      <c r="G61" s="39"/>
      <c r="H61" s="12" t="s">
        <v>62</v>
      </c>
      <c r="I61" s="10">
        <f t="shared" si="27"/>
        <v>22.57</v>
      </c>
      <c r="J61" s="10">
        <f t="shared" si="26"/>
        <v>0</v>
      </c>
      <c r="K61" s="10">
        <f t="shared" si="26"/>
        <v>0</v>
      </c>
      <c r="L61" s="10">
        <f t="shared" si="26"/>
        <v>16.27</v>
      </c>
      <c r="M61" s="10">
        <f t="shared" si="26"/>
        <v>3.6799999999999997</v>
      </c>
      <c r="N61" s="10">
        <f t="shared" si="26"/>
        <v>2.0499999999999998</v>
      </c>
      <c r="O61" s="10">
        <f t="shared" si="26"/>
        <v>0.57000000000000006</v>
      </c>
      <c r="P61" s="10">
        <f t="shared" si="26"/>
        <v>0</v>
      </c>
      <c r="Q61" s="10">
        <f t="shared" si="26"/>
        <v>0</v>
      </c>
      <c r="R61" s="36"/>
    </row>
    <row r="62" spans="2:18" ht="15.75" x14ac:dyDescent="0.25">
      <c r="B62" s="38"/>
      <c r="C62" s="9"/>
      <c r="D62" s="25"/>
      <c r="E62" s="25"/>
      <c r="F62" s="39"/>
      <c r="G62" s="39"/>
      <c r="H62" s="12" t="s">
        <v>11</v>
      </c>
      <c r="I62" s="10">
        <f t="shared" si="27"/>
        <v>0</v>
      </c>
      <c r="J62" s="10">
        <f t="shared" si="26"/>
        <v>0</v>
      </c>
      <c r="K62" s="10">
        <f t="shared" si="26"/>
        <v>0</v>
      </c>
      <c r="L62" s="10">
        <f t="shared" si="26"/>
        <v>0</v>
      </c>
      <c r="M62" s="10">
        <f t="shared" si="26"/>
        <v>0</v>
      </c>
      <c r="N62" s="10">
        <f t="shared" si="26"/>
        <v>0</v>
      </c>
      <c r="O62" s="10">
        <f t="shared" si="26"/>
        <v>0</v>
      </c>
      <c r="P62" s="10">
        <f t="shared" si="26"/>
        <v>0</v>
      </c>
      <c r="Q62" s="10">
        <f t="shared" si="26"/>
        <v>0</v>
      </c>
      <c r="R62" s="37"/>
    </row>
    <row r="63" spans="2:18" ht="15.75" x14ac:dyDescent="0.25">
      <c r="B63" s="34" t="s">
        <v>63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2:18" x14ac:dyDescent="0.2">
      <c r="H64" s="2"/>
      <c r="R64" s="4"/>
    </row>
    <row r="65" spans="2:18" ht="31.5" x14ac:dyDescent="0.2">
      <c r="B65" s="23" t="s">
        <v>64</v>
      </c>
      <c r="C65" s="23"/>
      <c r="D65" s="23" t="s">
        <v>13</v>
      </c>
      <c r="E65" s="23" t="s">
        <v>17</v>
      </c>
      <c r="F65" s="23" t="s">
        <v>65</v>
      </c>
      <c r="G65" s="23" t="s">
        <v>66</v>
      </c>
      <c r="H65" s="12" t="s">
        <v>10</v>
      </c>
      <c r="I65" s="12">
        <f>J65+K65+L65+M65+N65+O65+P65+Q65</f>
        <v>21</v>
      </c>
      <c r="J65" s="12">
        <f t="shared" ref="J65:Q67" si="28">J66+J67+J68</f>
        <v>0</v>
      </c>
      <c r="K65" s="12">
        <f t="shared" si="28"/>
        <v>0</v>
      </c>
      <c r="L65" s="12">
        <f t="shared" si="28"/>
        <v>21</v>
      </c>
      <c r="M65" s="12">
        <f t="shared" si="28"/>
        <v>0</v>
      </c>
      <c r="N65" s="12">
        <f t="shared" si="28"/>
        <v>0</v>
      </c>
      <c r="O65" s="12">
        <f t="shared" si="28"/>
        <v>0</v>
      </c>
      <c r="P65" s="12">
        <f t="shared" si="28"/>
        <v>0</v>
      </c>
      <c r="Q65" s="12">
        <f t="shared" si="28"/>
        <v>0</v>
      </c>
      <c r="R65" s="23">
        <v>300</v>
      </c>
    </row>
    <row r="66" spans="2:18" ht="15.75" x14ac:dyDescent="0.2">
      <c r="B66" s="24"/>
      <c r="C66" s="24"/>
      <c r="D66" s="24"/>
      <c r="E66" s="24"/>
      <c r="F66" s="24"/>
      <c r="G66" s="24"/>
      <c r="H66" s="12" t="s">
        <v>61</v>
      </c>
      <c r="I66" s="12">
        <f t="shared" ref="I66:Q68" si="29">J66+K66+L66+M66+N66+O66+P66+Q66</f>
        <v>19.899999999999999</v>
      </c>
      <c r="J66" s="12">
        <v>0</v>
      </c>
      <c r="K66" s="12">
        <v>0</v>
      </c>
      <c r="L66" s="12">
        <f>6.9+13</f>
        <v>19.899999999999999</v>
      </c>
      <c r="M66" s="12">
        <v>0</v>
      </c>
      <c r="N66" s="12">
        <v>0</v>
      </c>
      <c r="O66" s="12">
        <v>0</v>
      </c>
      <c r="P66" s="12">
        <v>0</v>
      </c>
      <c r="Q66" s="12"/>
      <c r="R66" s="24"/>
    </row>
    <row r="67" spans="2:18" ht="31.5" x14ac:dyDescent="0.2">
      <c r="B67" s="24"/>
      <c r="C67" s="24"/>
      <c r="D67" s="24"/>
      <c r="E67" s="24"/>
      <c r="F67" s="24"/>
      <c r="G67" s="24"/>
      <c r="H67" s="12" t="s">
        <v>67</v>
      </c>
      <c r="I67" s="12">
        <f t="shared" si="29"/>
        <v>1.1000000000000001</v>
      </c>
      <c r="J67" s="12">
        <f t="shared" si="28"/>
        <v>0</v>
      </c>
      <c r="K67" s="12">
        <f t="shared" si="28"/>
        <v>0</v>
      </c>
      <c r="L67" s="12">
        <f>0.4+0.7</f>
        <v>1.1000000000000001</v>
      </c>
      <c r="M67" s="12">
        <f t="shared" si="28"/>
        <v>0</v>
      </c>
      <c r="N67" s="12">
        <v>0</v>
      </c>
      <c r="O67" s="12">
        <f t="shared" si="28"/>
        <v>0</v>
      </c>
      <c r="P67" s="12">
        <f t="shared" si="28"/>
        <v>0</v>
      </c>
      <c r="Q67" s="12">
        <v>0</v>
      </c>
      <c r="R67" s="24"/>
    </row>
    <row r="68" spans="2:18" ht="15.75" x14ac:dyDescent="0.2">
      <c r="B68" s="25"/>
      <c r="C68" s="25"/>
      <c r="D68" s="25"/>
      <c r="E68" s="25"/>
      <c r="F68" s="25"/>
      <c r="G68" s="25"/>
      <c r="H68" s="12" t="s">
        <v>11</v>
      </c>
      <c r="I68" s="12">
        <f t="shared" si="29"/>
        <v>0</v>
      </c>
      <c r="J68" s="12">
        <f t="shared" si="29"/>
        <v>0</v>
      </c>
      <c r="K68" s="12">
        <f t="shared" si="29"/>
        <v>0</v>
      </c>
      <c r="L68" s="12">
        <f t="shared" si="29"/>
        <v>0</v>
      </c>
      <c r="M68" s="12">
        <f t="shared" si="29"/>
        <v>0</v>
      </c>
      <c r="N68" s="12">
        <f t="shared" si="29"/>
        <v>0</v>
      </c>
      <c r="O68" s="12">
        <f t="shared" si="29"/>
        <v>0</v>
      </c>
      <c r="P68" s="12">
        <f t="shared" si="29"/>
        <v>0</v>
      </c>
      <c r="Q68" s="12">
        <f t="shared" si="29"/>
        <v>0</v>
      </c>
      <c r="R68" s="25"/>
    </row>
    <row r="69" spans="2:18" ht="31.5" x14ac:dyDescent="0.2">
      <c r="B69" s="23" t="s">
        <v>68</v>
      </c>
      <c r="C69" s="23"/>
      <c r="D69" s="23" t="s">
        <v>13</v>
      </c>
      <c r="E69" s="23" t="s">
        <v>17</v>
      </c>
      <c r="F69" s="23" t="s">
        <v>69</v>
      </c>
      <c r="G69" s="23" t="s">
        <v>70</v>
      </c>
      <c r="H69" s="12" t="s">
        <v>10</v>
      </c>
      <c r="I69" s="12">
        <f>J69+K69+L69+M69+N69+O69+P69+Q69</f>
        <v>100</v>
      </c>
      <c r="J69" s="12">
        <f t="shared" ref="J69:Q71" si="30">J70+J71+J72</f>
        <v>0</v>
      </c>
      <c r="K69" s="12">
        <f t="shared" si="30"/>
        <v>0</v>
      </c>
      <c r="L69" s="12">
        <f t="shared" si="30"/>
        <v>100</v>
      </c>
      <c r="M69" s="12">
        <f t="shared" si="30"/>
        <v>0</v>
      </c>
      <c r="N69" s="12">
        <f t="shared" si="30"/>
        <v>0</v>
      </c>
      <c r="O69" s="12">
        <f t="shared" si="30"/>
        <v>0</v>
      </c>
      <c r="P69" s="12">
        <f t="shared" si="30"/>
        <v>0</v>
      </c>
      <c r="Q69" s="12">
        <f t="shared" si="30"/>
        <v>0</v>
      </c>
      <c r="R69" s="23">
        <v>54</v>
      </c>
    </row>
    <row r="70" spans="2:18" ht="15.75" x14ac:dyDescent="0.2">
      <c r="B70" s="24"/>
      <c r="C70" s="24"/>
      <c r="D70" s="24"/>
      <c r="E70" s="24"/>
      <c r="F70" s="24"/>
      <c r="G70" s="24"/>
      <c r="H70" s="12" t="s">
        <v>61</v>
      </c>
      <c r="I70" s="12">
        <f t="shared" ref="I70:I72" si="31">J70+K70+L70+M70+N70+O70+P70+Q70</f>
        <v>95</v>
      </c>
      <c r="J70" s="12">
        <v>0</v>
      </c>
      <c r="K70" s="12">
        <v>0</v>
      </c>
      <c r="L70" s="12">
        <v>95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24"/>
    </row>
    <row r="71" spans="2:18" ht="31.5" x14ac:dyDescent="0.2">
      <c r="B71" s="24"/>
      <c r="C71" s="24"/>
      <c r="D71" s="24"/>
      <c r="E71" s="24"/>
      <c r="F71" s="24"/>
      <c r="G71" s="24"/>
      <c r="H71" s="12" t="s">
        <v>67</v>
      </c>
      <c r="I71" s="12">
        <f t="shared" si="31"/>
        <v>5</v>
      </c>
      <c r="J71" s="12">
        <f t="shared" si="30"/>
        <v>0</v>
      </c>
      <c r="K71" s="12">
        <f t="shared" si="30"/>
        <v>0</v>
      </c>
      <c r="L71" s="12">
        <v>5</v>
      </c>
      <c r="M71" s="12">
        <f t="shared" si="30"/>
        <v>0</v>
      </c>
      <c r="N71" s="12">
        <v>0</v>
      </c>
      <c r="O71" s="12">
        <v>0</v>
      </c>
      <c r="P71" s="12">
        <f t="shared" si="30"/>
        <v>0</v>
      </c>
      <c r="Q71" s="12">
        <v>0</v>
      </c>
      <c r="R71" s="24"/>
    </row>
    <row r="72" spans="2:18" ht="15.75" x14ac:dyDescent="0.2">
      <c r="B72" s="25"/>
      <c r="C72" s="25"/>
      <c r="D72" s="25"/>
      <c r="E72" s="25"/>
      <c r="F72" s="25"/>
      <c r="G72" s="25"/>
      <c r="H72" s="12" t="s">
        <v>11</v>
      </c>
      <c r="I72" s="12">
        <f t="shared" si="31"/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25"/>
    </row>
    <row r="73" spans="2:18" ht="31.5" x14ac:dyDescent="0.2">
      <c r="B73" s="23" t="s">
        <v>71</v>
      </c>
      <c r="C73" s="23"/>
      <c r="D73" s="23" t="s">
        <v>13</v>
      </c>
      <c r="E73" s="23" t="s">
        <v>72</v>
      </c>
      <c r="F73" s="23" t="s">
        <v>73</v>
      </c>
      <c r="G73" s="23" t="s">
        <v>74</v>
      </c>
      <c r="H73" s="12" t="s">
        <v>10</v>
      </c>
      <c r="I73" s="12">
        <f>J73+K73+L73+M73+N73+O73+P73+Q73</f>
        <v>15.700000000000001</v>
      </c>
      <c r="J73" s="12">
        <f t="shared" ref="J73:Q75" si="32">J74+J75+J76</f>
        <v>0</v>
      </c>
      <c r="K73" s="12">
        <f t="shared" si="32"/>
        <v>0</v>
      </c>
      <c r="L73" s="12">
        <f t="shared" si="32"/>
        <v>0</v>
      </c>
      <c r="M73" s="12">
        <f t="shared" si="32"/>
        <v>0</v>
      </c>
      <c r="N73" s="12">
        <f t="shared" si="32"/>
        <v>15.700000000000001</v>
      </c>
      <c r="O73" s="12">
        <f t="shared" si="32"/>
        <v>0</v>
      </c>
      <c r="P73" s="12">
        <f t="shared" si="32"/>
        <v>0</v>
      </c>
      <c r="Q73" s="12">
        <f t="shared" si="32"/>
        <v>0</v>
      </c>
      <c r="R73" s="23">
        <v>800</v>
      </c>
    </row>
    <row r="74" spans="2:18" ht="15.75" x14ac:dyDescent="0.2">
      <c r="B74" s="24"/>
      <c r="C74" s="24"/>
      <c r="D74" s="24"/>
      <c r="E74" s="24"/>
      <c r="F74" s="24"/>
      <c r="G74" s="24"/>
      <c r="H74" s="12" t="s">
        <v>61</v>
      </c>
      <c r="I74" s="12">
        <f t="shared" ref="I74:Q76" si="33">J74+K74+L74+M74+N74+O74+P74+Q74</f>
        <v>14.9</v>
      </c>
      <c r="J74" s="12">
        <v>0</v>
      </c>
      <c r="K74" s="12">
        <v>0</v>
      </c>
      <c r="L74" s="12">
        <v>0</v>
      </c>
      <c r="M74" s="12">
        <v>0</v>
      </c>
      <c r="N74" s="12">
        <v>14.9</v>
      </c>
      <c r="O74" s="12">
        <v>0</v>
      </c>
      <c r="P74" s="12">
        <v>0</v>
      </c>
      <c r="Q74" s="12">
        <v>0</v>
      </c>
      <c r="R74" s="24"/>
    </row>
    <row r="75" spans="2:18" ht="31.5" x14ac:dyDescent="0.2">
      <c r="B75" s="24"/>
      <c r="C75" s="24"/>
      <c r="D75" s="24"/>
      <c r="E75" s="24"/>
      <c r="F75" s="24"/>
      <c r="G75" s="24"/>
      <c r="H75" s="12" t="s">
        <v>67</v>
      </c>
      <c r="I75" s="12">
        <f t="shared" si="33"/>
        <v>0.8</v>
      </c>
      <c r="J75" s="12">
        <f t="shared" si="32"/>
        <v>0</v>
      </c>
      <c r="K75" s="12">
        <f t="shared" si="32"/>
        <v>0</v>
      </c>
      <c r="L75" s="12">
        <f t="shared" si="32"/>
        <v>0</v>
      </c>
      <c r="M75" s="12">
        <f t="shared" si="32"/>
        <v>0</v>
      </c>
      <c r="N75" s="12">
        <v>0.8</v>
      </c>
      <c r="O75" s="12">
        <f t="shared" si="32"/>
        <v>0</v>
      </c>
      <c r="P75" s="12">
        <f t="shared" si="32"/>
        <v>0</v>
      </c>
      <c r="Q75" s="12">
        <v>0</v>
      </c>
      <c r="R75" s="24"/>
    </row>
    <row r="76" spans="2:18" ht="15.75" x14ac:dyDescent="0.2">
      <c r="B76" s="25"/>
      <c r="C76" s="25"/>
      <c r="D76" s="25"/>
      <c r="E76" s="25"/>
      <c r="F76" s="25"/>
      <c r="G76" s="25"/>
      <c r="H76" s="12" t="s">
        <v>11</v>
      </c>
      <c r="I76" s="12">
        <f t="shared" si="33"/>
        <v>0</v>
      </c>
      <c r="J76" s="12">
        <f t="shared" si="33"/>
        <v>0</v>
      </c>
      <c r="K76" s="12">
        <f t="shared" si="33"/>
        <v>0</v>
      </c>
      <c r="L76" s="12">
        <f t="shared" si="33"/>
        <v>0</v>
      </c>
      <c r="M76" s="12">
        <f t="shared" si="33"/>
        <v>0</v>
      </c>
      <c r="N76" s="12">
        <f t="shared" si="33"/>
        <v>0</v>
      </c>
      <c r="O76" s="12">
        <f t="shared" si="33"/>
        <v>0</v>
      </c>
      <c r="P76" s="12">
        <f t="shared" si="33"/>
        <v>0</v>
      </c>
      <c r="Q76" s="12">
        <f t="shared" si="33"/>
        <v>0</v>
      </c>
      <c r="R76" s="25"/>
    </row>
    <row r="77" spans="2:18" ht="31.5" x14ac:dyDescent="0.2">
      <c r="B77" s="23" t="s">
        <v>75</v>
      </c>
      <c r="C77" s="23"/>
      <c r="D77" s="23" t="s">
        <v>13</v>
      </c>
      <c r="E77" s="23" t="s">
        <v>76</v>
      </c>
      <c r="F77" s="23" t="s">
        <v>77</v>
      </c>
      <c r="G77" s="23" t="s">
        <v>78</v>
      </c>
      <c r="H77" s="12" t="s">
        <v>10</v>
      </c>
      <c r="I77" s="12">
        <f>J77+K77+L77+M77+N77+O77+P77+Q77</f>
        <v>39</v>
      </c>
      <c r="J77" s="12">
        <f t="shared" ref="J77:Q77" si="34">J78+J79+J80</f>
        <v>0</v>
      </c>
      <c r="K77" s="12">
        <f t="shared" si="34"/>
        <v>0</v>
      </c>
      <c r="L77" s="12">
        <f t="shared" si="34"/>
        <v>0</v>
      </c>
      <c r="M77" s="12">
        <f t="shared" si="34"/>
        <v>0</v>
      </c>
      <c r="N77" s="12">
        <f t="shared" si="34"/>
        <v>39</v>
      </c>
      <c r="O77" s="12">
        <f t="shared" si="34"/>
        <v>0</v>
      </c>
      <c r="P77" s="12">
        <f t="shared" si="34"/>
        <v>0</v>
      </c>
      <c r="Q77" s="12">
        <f t="shared" si="34"/>
        <v>0</v>
      </c>
      <c r="R77" s="23">
        <v>230</v>
      </c>
    </row>
    <row r="78" spans="2:18" ht="15.75" x14ac:dyDescent="0.2">
      <c r="B78" s="24"/>
      <c r="C78" s="24"/>
      <c r="D78" s="24"/>
      <c r="E78" s="24"/>
      <c r="F78" s="24"/>
      <c r="G78" s="24"/>
      <c r="H78" s="12" t="s">
        <v>61</v>
      </c>
      <c r="I78" s="12">
        <f t="shared" ref="I78:Q80" si="35">J78+K78+L78+M78+N78+O78+P78+Q78</f>
        <v>37.1</v>
      </c>
      <c r="J78" s="12">
        <v>0</v>
      </c>
      <c r="K78" s="12">
        <v>0</v>
      </c>
      <c r="L78" s="12">
        <v>0</v>
      </c>
      <c r="M78" s="12">
        <v>0</v>
      </c>
      <c r="N78" s="12">
        <v>37.1</v>
      </c>
      <c r="O78" s="12">
        <v>0</v>
      </c>
      <c r="P78" s="12">
        <v>0</v>
      </c>
      <c r="Q78" s="12">
        <v>0</v>
      </c>
      <c r="R78" s="24"/>
    </row>
    <row r="79" spans="2:18" ht="31.5" x14ac:dyDescent="0.2">
      <c r="B79" s="24"/>
      <c r="C79" s="24"/>
      <c r="D79" s="24"/>
      <c r="E79" s="24"/>
      <c r="F79" s="24"/>
      <c r="G79" s="24"/>
      <c r="H79" s="12" t="s">
        <v>67</v>
      </c>
      <c r="I79" s="12">
        <f t="shared" si="35"/>
        <v>1.9</v>
      </c>
      <c r="J79" s="12">
        <v>0</v>
      </c>
      <c r="K79" s="12">
        <v>0</v>
      </c>
      <c r="L79" s="12">
        <v>0</v>
      </c>
      <c r="M79" s="12">
        <v>0</v>
      </c>
      <c r="N79" s="12">
        <v>1.9</v>
      </c>
      <c r="O79" s="12">
        <v>0</v>
      </c>
      <c r="P79" s="12">
        <v>0</v>
      </c>
      <c r="Q79" s="12">
        <v>0</v>
      </c>
      <c r="R79" s="24"/>
    </row>
    <row r="80" spans="2:18" ht="15.75" x14ac:dyDescent="0.2">
      <c r="B80" s="25"/>
      <c r="C80" s="25"/>
      <c r="D80" s="25"/>
      <c r="E80" s="25"/>
      <c r="F80" s="25"/>
      <c r="G80" s="25"/>
      <c r="H80" s="12" t="s">
        <v>11</v>
      </c>
      <c r="I80" s="12">
        <f t="shared" si="35"/>
        <v>0</v>
      </c>
      <c r="J80" s="12">
        <f t="shared" si="35"/>
        <v>0</v>
      </c>
      <c r="K80" s="12">
        <f t="shared" si="35"/>
        <v>0</v>
      </c>
      <c r="L80" s="12">
        <f t="shared" si="35"/>
        <v>0</v>
      </c>
      <c r="M80" s="12">
        <f t="shared" si="35"/>
        <v>0</v>
      </c>
      <c r="N80" s="12">
        <f t="shared" si="35"/>
        <v>0</v>
      </c>
      <c r="O80" s="12">
        <f t="shared" si="35"/>
        <v>0</v>
      </c>
      <c r="P80" s="12">
        <f t="shared" si="35"/>
        <v>0</v>
      </c>
      <c r="Q80" s="12">
        <f t="shared" si="35"/>
        <v>0</v>
      </c>
      <c r="R80" s="25"/>
    </row>
    <row r="81" spans="2:18" ht="31.5" x14ac:dyDescent="0.2">
      <c r="B81" s="23" t="s">
        <v>79</v>
      </c>
      <c r="C81" s="23"/>
      <c r="D81" s="23" t="s">
        <v>13</v>
      </c>
      <c r="E81" s="23" t="s">
        <v>80</v>
      </c>
      <c r="F81" s="23" t="s">
        <v>81</v>
      </c>
      <c r="G81" s="23" t="s">
        <v>82</v>
      </c>
      <c r="H81" s="12" t="s">
        <v>10</v>
      </c>
      <c r="I81" s="12">
        <f>J81+K81+L81+M81+N81+O81+P81+Q81</f>
        <v>40</v>
      </c>
      <c r="J81" s="12">
        <f t="shared" ref="J81:L81" si="36">J82+J83+J84</f>
        <v>0</v>
      </c>
      <c r="K81" s="12">
        <f t="shared" si="36"/>
        <v>0</v>
      </c>
      <c r="L81" s="12">
        <f t="shared" si="36"/>
        <v>0</v>
      </c>
      <c r="M81" s="12">
        <f>M82+M83+M84</f>
        <v>40</v>
      </c>
      <c r="N81" s="12">
        <f t="shared" ref="N81:Q81" si="37">N82+N83+N84</f>
        <v>0</v>
      </c>
      <c r="O81" s="12">
        <f t="shared" si="37"/>
        <v>0</v>
      </c>
      <c r="P81" s="12">
        <f t="shared" si="37"/>
        <v>0</v>
      </c>
      <c r="Q81" s="12">
        <f t="shared" si="37"/>
        <v>0</v>
      </c>
      <c r="R81" s="23">
        <v>356</v>
      </c>
    </row>
    <row r="82" spans="2:18" ht="15.75" x14ac:dyDescent="0.2">
      <c r="B82" s="24"/>
      <c r="C82" s="24"/>
      <c r="D82" s="24"/>
      <c r="E82" s="24"/>
      <c r="F82" s="24"/>
      <c r="G82" s="24"/>
      <c r="H82" s="12" t="s">
        <v>61</v>
      </c>
      <c r="I82" s="12">
        <f t="shared" ref="I82:I84" si="38">J82+K82+L82+M82+N82+O82+P82+Q82</f>
        <v>38</v>
      </c>
      <c r="J82" s="12">
        <v>0</v>
      </c>
      <c r="K82" s="12">
        <v>0</v>
      </c>
      <c r="L82" s="12">
        <v>0</v>
      </c>
      <c r="M82" s="12">
        <v>38</v>
      </c>
      <c r="N82" s="12">
        <v>0</v>
      </c>
      <c r="O82" s="12">
        <v>0</v>
      </c>
      <c r="P82" s="12">
        <v>0</v>
      </c>
      <c r="Q82" s="12">
        <v>0</v>
      </c>
      <c r="R82" s="24"/>
    </row>
    <row r="83" spans="2:18" ht="31.5" x14ac:dyDescent="0.2">
      <c r="B83" s="24"/>
      <c r="C83" s="24"/>
      <c r="D83" s="24"/>
      <c r="E83" s="24"/>
      <c r="F83" s="24"/>
      <c r="G83" s="24"/>
      <c r="H83" s="12" t="s">
        <v>67</v>
      </c>
      <c r="I83" s="12">
        <f t="shared" si="38"/>
        <v>2</v>
      </c>
      <c r="J83" s="12">
        <v>0</v>
      </c>
      <c r="K83" s="12">
        <v>0</v>
      </c>
      <c r="L83" s="12">
        <v>0</v>
      </c>
      <c r="M83" s="12">
        <v>2</v>
      </c>
      <c r="N83" s="12">
        <v>0</v>
      </c>
      <c r="O83" s="12">
        <v>0</v>
      </c>
      <c r="P83" s="12">
        <v>0</v>
      </c>
      <c r="Q83" s="12">
        <v>0</v>
      </c>
      <c r="R83" s="24"/>
    </row>
    <row r="84" spans="2:18" ht="15.75" x14ac:dyDescent="0.2">
      <c r="B84" s="25"/>
      <c r="C84" s="25"/>
      <c r="D84" s="25"/>
      <c r="E84" s="25"/>
      <c r="F84" s="25"/>
      <c r="G84" s="25"/>
      <c r="H84" s="12" t="s">
        <v>11</v>
      </c>
      <c r="I84" s="12">
        <f t="shared" si="38"/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25"/>
    </row>
    <row r="85" spans="2:18" ht="31.5" x14ac:dyDescent="0.2">
      <c r="B85" s="23" t="s">
        <v>83</v>
      </c>
      <c r="C85" s="23"/>
      <c r="D85" s="23" t="s">
        <v>13</v>
      </c>
      <c r="E85" s="23" t="s">
        <v>80</v>
      </c>
      <c r="F85" s="23" t="s">
        <v>84</v>
      </c>
      <c r="G85" s="23" t="s">
        <v>85</v>
      </c>
      <c r="H85" s="12" t="s">
        <v>10</v>
      </c>
      <c r="I85" s="12">
        <f>J85+K85+L85+M85+N85+O85+P85+Q85</f>
        <v>20.9</v>
      </c>
      <c r="J85" s="12">
        <f t="shared" ref="J85:K85" si="39">J86+J87+J88</f>
        <v>0</v>
      </c>
      <c r="K85" s="12">
        <f t="shared" si="39"/>
        <v>0</v>
      </c>
      <c r="L85" s="12">
        <f>L86+L87+L88</f>
        <v>20.9</v>
      </c>
      <c r="M85" s="12">
        <f t="shared" ref="M85:Q85" si="40">M86+M87+M88</f>
        <v>0</v>
      </c>
      <c r="N85" s="12">
        <f t="shared" si="40"/>
        <v>0</v>
      </c>
      <c r="O85" s="12">
        <f t="shared" si="40"/>
        <v>0</v>
      </c>
      <c r="P85" s="12">
        <f t="shared" si="40"/>
        <v>0</v>
      </c>
      <c r="Q85" s="12">
        <f t="shared" si="40"/>
        <v>0</v>
      </c>
      <c r="R85" s="23">
        <v>483</v>
      </c>
    </row>
    <row r="86" spans="2:18" ht="15.75" x14ac:dyDescent="0.2">
      <c r="B86" s="24"/>
      <c r="C86" s="24"/>
      <c r="D86" s="24"/>
      <c r="E86" s="24"/>
      <c r="F86" s="24"/>
      <c r="G86" s="24"/>
      <c r="H86" s="12" t="s">
        <v>61</v>
      </c>
      <c r="I86" s="12">
        <f t="shared" ref="I86:I88" si="41">J86+K86+L86+M86+N86+O86+P86+Q86</f>
        <v>19.899999999999999</v>
      </c>
      <c r="J86" s="12">
        <v>0</v>
      </c>
      <c r="K86" s="12">
        <v>0</v>
      </c>
      <c r="L86" s="12">
        <v>19.899999999999999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24"/>
    </row>
    <row r="87" spans="2:18" ht="31.5" x14ac:dyDescent="0.2">
      <c r="B87" s="24"/>
      <c r="C87" s="24"/>
      <c r="D87" s="24"/>
      <c r="E87" s="24"/>
      <c r="F87" s="24"/>
      <c r="G87" s="24"/>
      <c r="H87" s="12" t="s">
        <v>67</v>
      </c>
      <c r="I87" s="12">
        <f t="shared" si="41"/>
        <v>1</v>
      </c>
      <c r="J87" s="12">
        <v>0</v>
      </c>
      <c r="K87" s="12">
        <v>0</v>
      </c>
      <c r="L87" s="12">
        <v>1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24"/>
    </row>
    <row r="88" spans="2:18" ht="15.75" x14ac:dyDescent="0.2">
      <c r="B88" s="25"/>
      <c r="C88" s="25"/>
      <c r="D88" s="25"/>
      <c r="E88" s="25"/>
      <c r="F88" s="25"/>
      <c r="G88" s="25"/>
      <c r="H88" s="12" t="s">
        <v>11</v>
      </c>
      <c r="I88" s="12">
        <f t="shared" si="41"/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25"/>
    </row>
    <row r="89" spans="2:18" ht="31.5" x14ac:dyDescent="0.2">
      <c r="B89" s="23" t="s">
        <v>86</v>
      </c>
      <c r="C89" s="23"/>
      <c r="D89" s="23" t="s">
        <v>13</v>
      </c>
      <c r="E89" s="23" t="s">
        <v>17</v>
      </c>
      <c r="F89" s="23" t="s">
        <v>87</v>
      </c>
      <c r="G89" s="23" t="s">
        <v>82</v>
      </c>
      <c r="H89" s="12" t="s">
        <v>10</v>
      </c>
      <c r="I89" s="12">
        <f>J89+K89+L89+M89+N89+O89+P89+Q89</f>
        <v>22</v>
      </c>
      <c r="J89" s="12">
        <f t="shared" ref="J89:N89" si="42">J90+J91+J92</f>
        <v>0</v>
      </c>
      <c r="K89" s="12">
        <f t="shared" si="42"/>
        <v>0</v>
      </c>
      <c r="L89" s="12">
        <f t="shared" si="42"/>
        <v>0</v>
      </c>
      <c r="M89" s="12">
        <f t="shared" si="42"/>
        <v>0</v>
      </c>
      <c r="N89" s="12">
        <f t="shared" si="42"/>
        <v>0</v>
      </c>
      <c r="O89" s="12">
        <f>O90+O91+O92</f>
        <v>22</v>
      </c>
      <c r="P89" s="12">
        <f t="shared" ref="P89:Q89" si="43">P90+P91+P92</f>
        <v>0</v>
      </c>
      <c r="Q89" s="12">
        <f t="shared" si="43"/>
        <v>0</v>
      </c>
      <c r="R89" s="23">
        <v>168</v>
      </c>
    </row>
    <row r="90" spans="2:18" ht="15.75" x14ac:dyDescent="0.2">
      <c r="B90" s="24"/>
      <c r="C90" s="24"/>
      <c r="D90" s="24"/>
      <c r="E90" s="24"/>
      <c r="F90" s="24"/>
      <c r="G90" s="24"/>
      <c r="H90" s="12" t="s">
        <v>61</v>
      </c>
      <c r="I90" s="12">
        <f t="shared" ref="I90:I104" si="44">J90+K90+L90+M90+N90+O90+P90+Q90</f>
        <v>20.9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20.9</v>
      </c>
      <c r="P90" s="12">
        <v>0</v>
      </c>
      <c r="Q90" s="12">
        <v>0</v>
      </c>
      <c r="R90" s="24"/>
    </row>
    <row r="91" spans="2:18" ht="31.5" x14ac:dyDescent="0.2">
      <c r="B91" s="24"/>
      <c r="C91" s="24"/>
      <c r="D91" s="24"/>
      <c r="E91" s="24"/>
      <c r="F91" s="24"/>
      <c r="G91" s="24"/>
      <c r="H91" s="12" t="s">
        <v>67</v>
      </c>
      <c r="I91" s="12">
        <f t="shared" si="44"/>
        <v>1.1000000000000001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1.1000000000000001</v>
      </c>
      <c r="P91" s="12">
        <v>0</v>
      </c>
      <c r="Q91" s="12">
        <v>0</v>
      </c>
      <c r="R91" s="24"/>
    </row>
    <row r="92" spans="2:18" ht="15.75" x14ac:dyDescent="0.2">
      <c r="B92" s="25"/>
      <c r="C92" s="25"/>
      <c r="D92" s="25"/>
      <c r="E92" s="25"/>
      <c r="F92" s="25"/>
      <c r="G92" s="25"/>
      <c r="H92" s="12" t="s">
        <v>11</v>
      </c>
      <c r="I92" s="12">
        <f t="shared" si="44"/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25"/>
    </row>
    <row r="93" spans="2:18" ht="31.5" x14ac:dyDescent="0.2">
      <c r="B93" s="23" t="s">
        <v>88</v>
      </c>
      <c r="C93" s="15"/>
      <c r="D93" s="23" t="s">
        <v>13</v>
      </c>
      <c r="E93" s="23" t="s">
        <v>89</v>
      </c>
      <c r="F93" s="23" t="s">
        <v>90</v>
      </c>
      <c r="G93" s="23" t="s">
        <v>91</v>
      </c>
      <c r="H93" s="12" t="s">
        <v>10</v>
      </c>
      <c r="I93" s="12">
        <f t="shared" si="44"/>
        <v>13.5</v>
      </c>
      <c r="J93" s="12">
        <f t="shared" ref="J93:Q93" si="45">J94+J95+J96</f>
        <v>0</v>
      </c>
      <c r="K93" s="12">
        <f t="shared" si="45"/>
        <v>0</v>
      </c>
      <c r="L93" s="12">
        <f t="shared" si="45"/>
        <v>0</v>
      </c>
      <c r="M93" s="12">
        <f t="shared" si="45"/>
        <v>0</v>
      </c>
      <c r="N93" s="12">
        <f t="shared" si="45"/>
        <v>0</v>
      </c>
      <c r="O93" s="12">
        <f t="shared" si="45"/>
        <v>13.5</v>
      </c>
      <c r="P93" s="12">
        <f t="shared" si="45"/>
        <v>0</v>
      </c>
      <c r="Q93" s="12">
        <f t="shared" si="45"/>
        <v>0</v>
      </c>
      <c r="R93" s="23">
        <v>234</v>
      </c>
    </row>
    <row r="94" spans="2:18" ht="15.75" x14ac:dyDescent="0.2">
      <c r="B94" s="24"/>
      <c r="C94" s="15"/>
      <c r="D94" s="24"/>
      <c r="E94" s="24"/>
      <c r="F94" s="24"/>
      <c r="G94" s="24"/>
      <c r="H94" s="12" t="s">
        <v>61</v>
      </c>
      <c r="I94" s="12">
        <f t="shared" si="44"/>
        <v>12.8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12.8</v>
      </c>
      <c r="P94" s="12">
        <v>0</v>
      </c>
      <c r="Q94" s="12">
        <v>0</v>
      </c>
      <c r="R94" s="24"/>
    </row>
    <row r="95" spans="2:18" ht="31.5" x14ac:dyDescent="0.2">
      <c r="B95" s="24"/>
      <c r="C95" s="15"/>
      <c r="D95" s="24"/>
      <c r="E95" s="24"/>
      <c r="F95" s="24"/>
      <c r="G95" s="24"/>
      <c r="H95" s="12" t="s">
        <v>67</v>
      </c>
      <c r="I95" s="12">
        <f t="shared" si="44"/>
        <v>0.7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0.7</v>
      </c>
      <c r="P95" s="12">
        <v>0</v>
      </c>
      <c r="Q95" s="12">
        <v>0</v>
      </c>
      <c r="R95" s="24"/>
    </row>
    <row r="96" spans="2:18" ht="15.75" x14ac:dyDescent="0.2">
      <c r="B96" s="25"/>
      <c r="C96" s="15"/>
      <c r="D96" s="25"/>
      <c r="E96" s="25"/>
      <c r="F96" s="25"/>
      <c r="G96" s="25"/>
      <c r="H96" s="12" t="s">
        <v>11</v>
      </c>
      <c r="I96" s="12">
        <f t="shared" si="44"/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25"/>
    </row>
    <row r="97" spans="2:18" ht="31.5" x14ac:dyDescent="0.2">
      <c r="B97" s="23" t="s">
        <v>92</v>
      </c>
      <c r="C97" s="15"/>
      <c r="D97" s="23" t="s">
        <v>13</v>
      </c>
      <c r="E97" s="23" t="s">
        <v>72</v>
      </c>
      <c r="F97" s="23" t="s">
        <v>90</v>
      </c>
      <c r="G97" s="23" t="s">
        <v>93</v>
      </c>
      <c r="H97" s="12" t="s">
        <v>10</v>
      </c>
      <c r="I97" s="12">
        <f t="shared" si="44"/>
        <v>22</v>
      </c>
      <c r="J97" s="12">
        <f t="shared" ref="J97:Q97" si="46">J98+J99+J100</f>
        <v>0</v>
      </c>
      <c r="K97" s="12">
        <f t="shared" si="46"/>
        <v>0</v>
      </c>
      <c r="L97" s="12">
        <f t="shared" si="46"/>
        <v>0</v>
      </c>
      <c r="M97" s="12">
        <f t="shared" si="46"/>
        <v>0</v>
      </c>
      <c r="N97" s="12">
        <f t="shared" si="46"/>
        <v>0</v>
      </c>
      <c r="O97" s="12">
        <f t="shared" si="46"/>
        <v>0</v>
      </c>
      <c r="P97" s="12">
        <f t="shared" si="46"/>
        <v>22</v>
      </c>
      <c r="Q97" s="12">
        <f t="shared" si="46"/>
        <v>0</v>
      </c>
      <c r="R97" s="23">
        <v>123</v>
      </c>
    </row>
    <row r="98" spans="2:18" ht="15.75" x14ac:dyDescent="0.2">
      <c r="B98" s="24"/>
      <c r="C98" s="15"/>
      <c r="D98" s="24"/>
      <c r="E98" s="24"/>
      <c r="F98" s="24"/>
      <c r="G98" s="24"/>
      <c r="H98" s="12" t="s">
        <v>61</v>
      </c>
      <c r="I98" s="12">
        <f t="shared" si="44"/>
        <v>20.9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20.9</v>
      </c>
      <c r="Q98" s="12">
        <v>0</v>
      </c>
      <c r="R98" s="24"/>
    </row>
    <row r="99" spans="2:18" ht="31.5" x14ac:dyDescent="0.2">
      <c r="B99" s="24"/>
      <c r="C99" s="15"/>
      <c r="D99" s="24"/>
      <c r="E99" s="24"/>
      <c r="F99" s="24"/>
      <c r="G99" s="24"/>
      <c r="H99" s="12" t="s">
        <v>67</v>
      </c>
      <c r="I99" s="12">
        <f t="shared" si="44"/>
        <v>1.1000000000000001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1.1000000000000001</v>
      </c>
      <c r="Q99" s="12">
        <v>0</v>
      </c>
      <c r="R99" s="24"/>
    </row>
    <row r="100" spans="2:18" ht="15.75" x14ac:dyDescent="0.2">
      <c r="B100" s="25"/>
      <c r="C100" s="15"/>
      <c r="D100" s="25"/>
      <c r="E100" s="25"/>
      <c r="F100" s="25"/>
      <c r="G100" s="25"/>
      <c r="H100" s="12" t="s">
        <v>11</v>
      </c>
      <c r="I100" s="12">
        <f t="shared" si="44"/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25"/>
    </row>
    <row r="101" spans="2:18" ht="31.5" x14ac:dyDescent="0.2">
      <c r="B101" s="23" t="s">
        <v>94</v>
      </c>
      <c r="C101" s="15"/>
      <c r="D101" s="23" t="s">
        <v>13</v>
      </c>
      <c r="E101" s="23" t="s">
        <v>72</v>
      </c>
      <c r="F101" s="23"/>
      <c r="G101" s="23" t="s">
        <v>95</v>
      </c>
      <c r="H101" s="12" t="s">
        <v>10</v>
      </c>
      <c r="I101" s="12">
        <f t="shared" si="44"/>
        <v>445</v>
      </c>
      <c r="J101" s="12">
        <f t="shared" ref="J101:Q101" si="47">J102+J103+J104</f>
        <v>0</v>
      </c>
      <c r="K101" s="12">
        <f t="shared" si="47"/>
        <v>0</v>
      </c>
      <c r="L101" s="12">
        <f t="shared" si="47"/>
        <v>0</v>
      </c>
      <c r="M101" s="12">
        <f t="shared" si="47"/>
        <v>0</v>
      </c>
      <c r="N101" s="12">
        <f t="shared" si="47"/>
        <v>0</v>
      </c>
      <c r="O101" s="12">
        <f t="shared" si="47"/>
        <v>0</v>
      </c>
      <c r="P101" s="12">
        <f t="shared" si="47"/>
        <v>445</v>
      </c>
      <c r="Q101" s="12">
        <f t="shared" si="47"/>
        <v>0</v>
      </c>
      <c r="R101" s="23">
        <v>385</v>
      </c>
    </row>
    <row r="102" spans="2:18" ht="15.75" x14ac:dyDescent="0.2">
      <c r="B102" s="24"/>
      <c r="C102" s="15"/>
      <c r="D102" s="24"/>
      <c r="E102" s="24"/>
      <c r="F102" s="24"/>
      <c r="G102" s="24"/>
      <c r="H102" s="12" t="s">
        <v>61</v>
      </c>
      <c r="I102" s="12">
        <f t="shared" si="44"/>
        <v>422.8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422.8</v>
      </c>
      <c r="Q102" s="12">
        <v>0</v>
      </c>
      <c r="R102" s="24"/>
    </row>
    <row r="103" spans="2:18" ht="31.5" x14ac:dyDescent="0.2">
      <c r="B103" s="24"/>
      <c r="C103" s="15"/>
      <c r="D103" s="24"/>
      <c r="E103" s="24"/>
      <c r="F103" s="24"/>
      <c r="G103" s="24"/>
      <c r="H103" s="12" t="s">
        <v>67</v>
      </c>
      <c r="I103" s="12">
        <f t="shared" si="44"/>
        <v>22.2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22.2</v>
      </c>
      <c r="Q103" s="12">
        <v>0</v>
      </c>
      <c r="R103" s="24"/>
    </row>
    <row r="104" spans="2:18" ht="15.75" x14ac:dyDescent="0.2">
      <c r="B104" s="25"/>
      <c r="C104" s="15"/>
      <c r="D104" s="25"/>
      <c r="E104" s="25"/>
      <c r="F104" s="25"/>
      <c r="G104" s="25"/>
      <c r="H104" s="12" t="s">
        <v>11</v>
      </c>
      <c r="I104" s="12">
        <f t="shared" si="44"/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25"/>
    </row>
    <row r="105" spans="2:18" ht="47.25" x14ac:dyDescent="0.2">
      <c r="B105" s="26" t="s">
        <v>96</v>
      </c>
      <c r="C105" s="26"/>
      <c r="D105" s="26" t="s">
        <v>97</v>
      </c>
      <c r="E105" s="26" t="s">
        <v>97</v>
      </c>
      <c r="F105" s="26" t="s">
        <v>97</v>
      </c>
      <c r="G105" s="26" t="s">
        <v>97</v>
      </c>
      <c r="H105" s="13" t="s">
        <v>10</v>
      </c>
      <c r="I105" s="13">
        <f>I65+I69+I73+I77+I81+I85+I89+I93+I97+I101</f>
        <v>739.1</v>
      </c>
      <c r="J105" s="13">
        <f t="shared" ref="J105:Q105" si="48">J106+J107+J108</f>
        <v>0</v>
      </c>
      <c r="K105" s="13">
        <f t="shared" si="48"/>
        <v>0</v>
      </c>
      <c r="L105" s="13">
        <f t="shared" si="48"/>
        <v>141.9</v>
      </c>
      <c r="M105" s="13">
        <f t="shared" si="48"/>
        <v>40</v>
      </c>
      <c r="N105" s="13">
        <f t="shared" si="48"/>
        <v>54.7</v>
      </c>
      <c r="O105" s="13">
        <f t="shared" si="48"/>
        <v>35.5</v>
      </c>
      <c r="P105" s="13">
        <f t="shared" si="48"/>
        <v>467</v>
      </c>
      <c r="Q105" s="13">
        <f t="shared" si="48"/>
        <v>0</v>
      </c>
      <c r="R105" s="26" t="s">
        <v>97</v>
      </c>
    </row>
    <row r="106" spans="2:18" ht="15.75" x14ac:dyDescent="0.2">
      <c r="B106" s="27"/>
      <c r="C106" s="27"/>
      <c r="D106" s="27"/>
      <c r="E106" s="27"/>
      <c r="F106" s="27"/>
      <c r="G106" s="27"/>
      <c r="H106" s="13" t="s">
        <v>61</v>
      </c>
      <c r="I106" s="13">
        <f>I66+I70+I74+I78+I82+I86+I90+I94+I98+I102</f>
        <v>702.2</v>
      </c>
      <c r="J106" s="13">
        <f t="shared" ref="J106:Q108" si="49">J66+J70+J74+J78+J82+J86+J90+J94+J98+J102</f>
        <v>0</v>
      </c>
      <c r="K106" s="13">
        <f t="shared" si="49"/>
        <v>0</v>
      </c>
      <c r="L106" s="13">
        <f t="shared" si="49"/>
        <v>134.80000000000001</v>
      </c>
      <c r="M106" s="13">
        <f t="shared" si="49"/>
        <v>38</v>
      </c>
      <c r="N106" s="13">
        <f t="shared" si="49"/>
        <v>52</v>
      </c>
      <c r="O106" s="13">
        <f t="shared" si="49"/>
        <v>33.700000000000003</v>
      </c>
      <c r="P106" s="13">
        <f t="shared" si="49"/>
        <v>443.7</v>
      </c>
      <c r="Q106" s="13">
        <f t="shared" si="49"/>
        <v>0</v>
      </c>
      <c r="R106" s="27"/>
    </row>
    <row r="107" spans="2:18" ht="47.25" x14ac:dyDescent="0.2">
      <c r="B107" s="27"/>
      <c r="C107" s="27"/>
      <c r="D107" s="27"/>
      <c r="E107" s="27"/>
      <c r="F107" s="27"/>
      <c r="G107" s="27"/>
      <c r="H107" s="13" t="s">
        <v>67</v>
      </c>
      <c r="I107" s="13">
        <f>I67+I71+I75+I79+I83+I87+I91+I95+I99+I103</f>
        <v>36.9</v>
      </c>
      <c r="J107" s="13">
        <f t="shared" si="49"/>
        <v>0</v>
      </c>
      <c r="K107" s="13">
        <f t="shared" si="49"/>
        <v>0</v>
      </c>
      <c r="L107" s="13">
        <f t="shared" si="49"/>
        <v>7.1</v>
      </c>
      <c r="M107" s="13">
        <f t="shared" si="49"/>
        <v>2</v>
      </c>
      <c r="N107" s="13">
        <f t="shared" si="49"/>
        <v>2.7</v>
      </c>
      <c r="O107" s="13">
        <f t="shared" si="49"/>
        <v>1.8</v>
      </c>
      <c r="P107" s="13">
        <f t="shared" si="49"/>
        <v>23.3</v>
      </c>
      <c r="Q107" s="13">
        <f t="shared" si="49"/>
        <v>0</v>
      </c>
      <c r="R107" s="27"/>
    </row>
    <row r="108" spans="2:18" ht="15.75" x14ac:dyDescent="0.2">
      <c r="B108" s="28"/>
      <c r="C108" s="28"/>
      <c r="D108" s="28"/>
      <c r="E108" s="28"/>
      <c r="F108" s="28"/>
      <c r="G108" s="28"/>
      <c r="H108" s="13" t="s">
        <v>11</v>
      </c>
      <c r="I108" s="13">
        <f>I68+I72+I76+I80+I84+I88+I92+I96+I100+I104</f>
        <v>0</v>
      </c>
      <c r="J108" s="13">
        <f t="shared" si="49"/>
        <v>0</v>
      </c>
      <c r="K108" s="13">
        <f t="shared" si="49"/>
        <v>0</v>
      </c>
      <c r="L108" s="13">
        <f t="shared" si="49"/>
        <v>0</v>
      </c>
      <c r="M108" s="13">
        <f t="shared" si="49"/>
        <v>0</v>
      </c>
      <c r="N108" s="13">
        <f t="shared" si="49"/>
        <v>0</v>
      </c>
      <c r="O108" s="13">
        <f t="shared" si="49"/>
        <v>0</v>
      </c>
      <c r="P108" s="13">
        <f t="shared" si="49"/>
        <v>0</v>
      </c>
      <c r="Q108" s="13">
        <f t="shared" si="49"/>
        <v>0</v>
      </c>
      <c r="R108" s="28"/>
    </row>
    <row r="109" spans="2:18" ht="15" customHeight="1" x14ac:dyDescent="0.25">
      <c r="B109" s="30" t="s">
        <v>109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</row>
    <row r="110" spans="2:18" ht="15.75" x14ac:dyDescent="0.25">
      <c r="B110" s="19"/>
      <c r="C110" s="19"/>
      <c r="D110" s="19"/>
      <c r="E110" s="19"/>
      <c r="F110" s="19"/>
      <c r="G110" s="19"/>
      <c r="H110" s="22"/>
      <c r="I110" s="21"/>
      <c r="J110" s="21"/>
      <c r="K110" s="21"/>
      <c r="L110" s="21"/>
      <c r="M110" s="21"/>
      <c r="N110" s="21"/>
      <c r="O110" s="21"/>
      <c r="P110" s="21"/>
      <c r="Q110" s="21"/>
      <c r="R110" s="19"/>
    </row>
    <row r="111" spans="2:18" ht="31.5" x14ac:dyDescent="0.2">
      <c r="B111" s="33" t="s">
        <v>98</v>
      </c>
      <c r="C111" s="33"/>
      <c r="D111" s="33" t="s">
        <v>13</v>
      </c>
      <c r="E111" s="33">
        <v>2021</v>
      </c>
      <c r="F111" s="33" t="s">
        <v>99</v>
      </c>
      <c r="G111" s="33" t="s">
        <v>100</v>
      </c>
      <c r="H111" s="12" t="s">
        <v>10</v>
      </c>
      <c r="I111" s="14">
        <f>J111+K111+L111+M111+N111+O111+P111+Q111</f>
        <v>22.3</v>
      </c>
      <c r="J111" s="12">
        <f>J112+J113+J114</f>
        <v>0</v>
      </c>
      <c r="K111" s="12">
        <f t="shared" ref="K111:Q111" si="50">K112+K113+K114</f>
        <v>0</v>
      </c>
      <c r="L111" s="12">
        <f t="shared" si="50"/>
        <v>22.3</v>
      </c>
      <c r="M111" s="12">
        <f t="shared" si="50"/>
        <v>0</v>
      </c>
      <c r="N111" s="12">
        <f t="shared" si="50"/>
        <v>0</v>
      </c>
      <c r="O111" s="12">
        <f t="shared" si="50"/>
        <v>0</v>
      </c>
      <c r="P111" s="12">
        <f t="shared" si="50"/>
        <v>0</v>
      </c>
      <c r="Q111" s="12">
        <f t="shared" si="50"/>
        <v>0</v>
      </c>
      <c r="R111" s="33">
        <v>581</v>
      </c>
    </row>
    <row r="112" spans="2:18" ht="15.75" x14ac:dyDescent="0.2">
      <c r="B112" s="33"/>
      <c r="C112" s="33"/>
      <c r="D112" s="33"/>
      <c r="E112" s="33"/>
      <c r="F112" s="33"/>
      <c r="G112" s="33"/>
      <c r="H112" s="12" t="s">
        <v>61</v>
      </c>
      <c r="I112" s="14">
        <f t="shared" ref="I112:I114" si="51">J112+K112+L112+M112+N112+O112+P112+Q112</f>
        <v>21.2</v>
      </c>
      <c r="J112" s="12">
        <v>0</v>
      </c>
      <c r="K112" s="12">
        <v>0</v>
      </c>
      <c r="L112" s="12">
        <v>21.2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33"/>
    </row>
    <row r="113" spans="2:18" ht="31.5" x14ac:dyDescent="0.2">
      <c r="B113" s="33"/>
      <c r="C113" s="33"/>
      <c r="D113" s="33"/>
      <c r="E113" s="33"/>
      <c r="F113" s="33"/>
      <c r="G113" s="33"/>
      <c r="H113" s="12" t="s">
        <v>62</v>
      </c>
      <c r="I113" s="14">
        <f t="shared" si="51"/>
        <v>1.1000000000000001</v>
      </c>
      <c r="J113" s="12">
        <v>0</v>
      </c>
      <c r="K113" s="12">
        <v>0</v>
      </c>
      <c r="L113" s="12">
        <v>1.1000000000000001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33"/>
    </row>
    <row r="114" spans="2:18" ht="15.75" x14ac:dyDescent="0.2">
      <c r="B114" s="33"/>
      <c r="C114" s="33"/>
      <c r="D114" s="33"/>
      <c r="E114" s="33"/>
      <c r="F114" s="33"/>
      <c r="G114" s="33"/>
      <c r="H114" s="12" t="s">
        <v>11</v>
      </c>
      <c r="I114" s="14">
        <f t="shared" si="51"/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33"/>
    </row>
    <row r="115" spans="2:18" ht="31.5" x14ac:dyDescent="0.2">
      <c r="B115" s="33" t="s">
        <v>101</v>
      </c>
      <c r="C115" s="33"/>
      <c r="D115" s="33" t="s">
        <v>13</v>
      </c>
      <c r="E115" s="33">
        <v>2022</v>
      </c>
      <c r="F115" s="33" t="s">
        <v>102</v>
      </c>
      <c r="G115" s="33" t="s">
        <v>100</v>
      </c>
      <c r="H115" s="12" t="s">
        <v>10</v>
      </c>
      <c r="I115" s="14">
        <f>J115+K115+L115+M115+N115+O115+P115+Q115</f>
        <v>12.5</v>
      </c>
      <c r="J115" s="12">
        <f>J116+J117+J118</f>
        <v>0</v>
      </c>
      <c r="K115" s="12">
        <f t="shared" ref="K115:Q115" si="52">K116+K117+K118</f>
        <v>0</v>
      </c>
      <c r="L115" s="12">
        <f t="shared" si="52"/>
        <v>0</v>
      </c>
      <c r="M115" s="12">
        <f t="shared" si="52"/>
        <v>12.5</v>
      </c>
      <c r="N115" s="12">
        <f t="shared" si="52"/>
        <v>0</v>
      </c>
      <c r="O115" s="12">
        <f t="shared" si="52"/>
        <v>0</v>
      </c>
      <c r="P115" s="12">
        <f t="shared" si="52"/>
        <v>0</v>
      </c>
      <c r="Q115" s="12">
        <f t="shared" si="52"/>
        <v>0</v>
      </c>
      <c r="R115" s="33">
        <v>205</v>
      </c>
    </row>
    <row r="116" spans="2:18" ht="15.75" x14ac:dyDescent="0.2">
      <c r="B116" s="33"/>
      <c r="C116" s="33"/>
      <c r="D116" s="33"/>
      <c r="E116" s="33"/>
      <c r="F116" s="33"/>
      <c r="G116" s="33"/>
      <c r="H116" s="12" t="s">
        <v>61</v>
      </c>
      <c r="I116" s="14">
        <f t="shared" ref="I116:I118" si="53">J116+K116+L116+M116+N116+O116+P116+Q116</f>
        <v>11.9</v>
      </c>
      <c r="J116" s="12">
        <v>0</v>
      </c>
      <c r="K116" s="12">
        <v>0</v>
      </c>
      <c r="L116" s="12">
        <v>0</v>
      </c>
      <c r="M116" s="12">
        <v>11.9</v>
      </c>
      <c r="N116" s="12">
        <v>0</v>
      </c>
      <c r="O116" s="12">
        <v>0</v>
      </c>
      <c r="P116" s="12">
        <v>0</v>
      </c>
      <c r="Q116" s="12">
        <v>0</v>
      </c>
      <c r="R116" s="33"/>
    </row>
    <row r="117" spans="2:18" ht="31.5" x14ac:dyDescent="0.2">
      <c r="B117" s="33"/>
      <c r="C117" s="33"/>
      <c r="D117" s="33"/>
      <c r="E117" s="33"/>
      <c r="F117" s="33"/>
      <c r="G117" s="33"/>
      <c r="H117" s="12" t="s">
        <v>62</v>
      </c>
      <c r="I117" s="14">
        <f t="shared" si="53"/>
        <v>0.6</v>
      </c>
      <c r="J117" s="12">
        <v>0</v>
      </c>
      <c r="K117" s="12">
        <v>0</v>
      </c>
      <c r="L117" s="12">
        <v>0</v>
      </c>
      <c r="M117" s="12">
        <v>0.6</v>
      </c>
      <c r="N117" s="12">
        <v>0</v>
      </c>
      <c r="O117" s="12">
        <v>0</v>
      </c>
      <c r="P117" s="12">
        <v>0</v>
      </c>
      <c r="Q117" s="12">
        <v>0</v>
      </c>
      <c r="R117" s="33"/>
    </row>
    <row r="118" spans="2:18" ht="15.75" x14ac:dyDescent="0.2">
      <c r="B118" s="33"/>
      <c r="C118" s="33"/>
      <c r="D118" s="33"/>
      <c r="E118" s="33"/>
      <c r="F118" s="33"/>
      <c r="G118" s="33"/>
      <c r="H118" s="12" t="s">
        <v>11</v>
      </c>
      <c r="I118" s="14">
        <f t="shared" si="53"/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33"/>
    </row>
    <row r="119" spans="2:18" ht="31.5" x14ac:dyDescent="0.2">
      <c r="B119" s="33" t="s">
        <v>103</v>
      </c>
      <c r="C119" s="33"/>
      <c r="D119" s="33" t="s">
        <v>13</v>
      </c>
      <c r="E119" s="33">
        <v>2022</v>
      </c>
      <c r="F119" s="33" t="s">
        <v>102</v>
      </c>
      <c r="G119" s="33" t="s">
        <v>100</v>
      </c>
      <c r="H119" s="12" t="s">
        <v>10</v>
      </c>
      <c r="I119" s="14">
        <f>J119+K119+L119+M119+N119+O119+P119+Q119</f>
        <v>12.5</v>
      </c>
      <c r="J119" s="12">
        <f>J120+J121+J122</f>
        <v>0</v>
      </c>
      <c r="K119" s="12">
        <f t="shared" ref="K119:Q119" si="54">K120+K121+K122</f>
        <v>0</v>
      </c>
      <c r="L119" s="12">
        <f t="shared" si="54"/>
        <v>0</v>
      </c>
      <c r="M119" s="12">
        <f t="shared" si="54"/>
        <v>12.5</v>
      </c>
      <c r="N119" s="12">
        <f t="shared" si="54"/>
        <v>0</v>
      </c>
      <c r="O119" s="12">
        <f t="shared" si="54"/>
        <v>0</v>
      </c>
      <c r="P119" s="12">
        <f t="shared" si="54"/>
        <v>0</v>
      </c>
      <c r="Q119" s="12">
        <f t="shared" si="54"/>
        <v>0</v>
      </c>
      <c r="R119" s="33">
        <v>250</v>
      </c>
    </row>
    <row r="120" spans="2:18" ht="15.75" x14ac:dyDescent="0.2">
      <c r="B120" s="33"/>
      <c r="C120" s="33"/>
      <c r="D120" s="33"/>
      <c r="E120" s="33"/>
      <c r="F120" s="33"/>
      <c r="G120" s="33"/>
      <c r="H120" s="12" t="s">
        <v>61</v>
      </c>
      <c r="I120" s="14">
        <f t="shared" ref="I120:I122" si="55">J120+K120+L120+M120+N120+O120+P120+Q120</f>
        <v>11.9</v>
      </c>
      <c r="J120" s="12">
        <v>0</v>
      </c>
      <c r="K120" s="12">
        <v>0</v>
      </c>
      <c r="L120" s="12">
        <v>0</v>
      </c>
      <c r="M120" s="12">
        <v>11.9</v>
      </c>
      <c r="N120" s="12">
        <v>0</v>
      </c>
      <c r="O120" s="12">
        <v>0</v>
      </c>
      <c r="P120" s="12">
        <v>0</v>
      </c>
      <c r="Q120" s="12">
        <v>0</v>
      </c>
      <c r="R120" s="33"/>
    </row>
    <row r="121" spans="2:18" ht="31.5" x14ac:dyDescent="0.2">
      <c r="B121" s="33"/>
      <c r="C121" s="33"/>
      <c r="D121" s="33"/>
      <c r="E121" s="33"/>
      <c r="F121" s="33"/>
      <c r="G121" s="33"/>
      <c r="H121" s="12" t="s">
        <v>62</v>
      </c>
      <c r="I121" s="14">
        <f t="shared" si="55"/>
        <v>0.6</v>
      </c>
      <c r="J121" s="12">
        <v>0</v>
      </c>
      <c r="K121" s="12">
        <v>0</v>
      </c>
      <c r="L121" s="12">
        <v>0</v>
      </c>
      <c r="M121" s="12">
        <v>0.6</v>
      </c>
      <c r="N121" s="12">
        <v>0</v>
      </c>
      <c r="O121" s="12">
        <v>0</v>
      </c>
      <c r="P121" s="12">
        <v>0</v>
      </c>
      <c r="Q121" s="12">
        <v>0</v>
      </c>
      <c r="R121" s="33"/>
    </row>
    <row r="122" spans="2:18" ht="15.75" x14ac:dyDescent="0.2">
      <c r="B122" s="33"/>
      <c r="C122" s="33"/>
      <c r="D122" s="33"/>
      <c r="E122" s="33"/>
      <c r="F122" s="33"/>
      <c r="G122" s="33"/>
      <c r="H122" s="12" t="s">
        <v>11</v>
      </c>
      <c r="I122" s="14">
        <f t="shared" si="55"/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33"/>
    </row>
    <row r="123" spans="2:18" ht="31.5" x14ac:dyDescent="0.2">
      <c r="B123" s="33" t="s">
        <v>104</v>
      </c>
      <c r="C123" s="33"/>
      <c r="D123" s="33" t="s">
        <v>13</v>
      </c>
      <c r="E123" s="33">
        <v>2023</v>
      </c>
      <c r="F123" s="33" t="s">
        <v>105</v>
      </c>
      <c r="G123" s="33" t="s">
        <v>100</v>
      </c>
      <c r="H123" s="12" t="s">
        <v>10</v>
      </c>
      <c r="I123" s="14">
        <f>J123+K123+L123+M123+N123+O123+P123+Q123</f>
        <v>12.5</v>
      </c>
      <c r="J123" s="12">
        <f>J124+J125+J126</f>
        <v>0</v>
      </c>
      <c r="K123" s="12">
        <f t="shared" ref="K123:Q123" si="56">K124+K125+K126</f>
        <v>0</v>
      </c>
      <c r="L123" s="12">
        <f t="shared" si="56"/>
        <v>0</v>
      </c>
      <c r="M123" s="12">
        <f t="shared" si="56"/>
        <v>0</v>
      </c>
      <c r="N123" s="12">
        <f t="shared" si="56"/>
        <v>12.5</v>
      </c>
      <c r="O123" s="12">
        <f t="shared" si="56"/>
        <v>0</v>
      </c>
      <c r="P123" s="12">
        <f t="shared" si="56"/>
        <v>0</v>
      </c>
      <c r="Q123" s="12">
        <f t="shared" si="56"/>
        <v>0</v>
      </c>
      <c r="R123" s="33">
        <v>277</v>
      </c>
    </row>
    <row r="124" spans="2:18" ht="15.75" x14ac:dyDescent="0.2">
      <c r="B124" s="33"/>
      <c r="C124" s="33"/>
      <c r="D124" s="33"/>
      <c r="E124" s="33"/>
      <c r="F124" s="33"/>
      <c r="G124" s="33"/>
      <c r="H124" s="12" t="s">
        <v>61</v>
      </c>
      <c r="I124" s="14">
        <f t="shared" ref="I124:I126" si="57">J124+K124+L124+M124+N124+O124+P124+Q124</f>
        <v>11.9</v>
      </c>
      <c r="J124" s="12">
        <v>0</v>
      </c>
      <c r="K124" s="12">
        <v>0</v>
      </c>
      <c r="L124" s="12">
        <v>0</v>
      </c>
      <c r="M124" s="12">
        <v>0</v>
      </c>
      <c r="N124" s="12">
        <v>11.9</v>
      </c>
      <c r="O124" s="12">
        <v>0</v>
      </c>
      <c r="P124" s="12">
        <v>0</v>
      </c>
      <c r="Q124" s="12">
        <v>0</v>
      </c>
      <c r="R124" s="33"/>
    </row>
    <row r="125" spans="2:18" ht="31.5" x14ac:dyDescent="0.2">
      <c r="B125" s="33"/>
      <c r="C125" s="33"/>
      <c r="D125" s="33"/>
      <c r="E125" s="33"/>
      <c r="F125" s="33"/>
      <c r="G125" s="33"/>
      <c r="H125" s="12" t="s">
        <v>62</v>
      </c>
      <c r="I125" s="14">
        <f t="shared" si="57"/>
        <v>0.6</v>
      </c>
      <c r="J125" s="12">
        <v>0</v>
      </c>
      <c r="K125" s="12">
        <v>0</v>
      </c>
      <c r="L125" s="12">
        <v>0</v>
      </c>
      <c r="M125" s="12">
        <v>0</v>
      </c>
      <c r="N125" s="12">
        <v>0.6</v>
      </c>
      <c r="O125" s="12">
        <v>0</v>
      </c>
      <c r="P125" s="12">
        <v>0</v>
      </c>
      <c r="Q125" s="12">
        <v>0</v>
      </c>
      <c r="R125" s="33"/>
    </row>
    <row r="126" spans="2:18" ht="15.75" x14ac:dyDescent="0.2">
      <c r="B126" s="33"/>
      <c r="C126" s="33"/>
      <c r="D126" s="33"/>
      <c r="E126" s="33"/>
      <c r="F126" s="33"/>
      <c r="G126" s="33"/>
      <c r="H126" s="12" t="s">
        <v>11</v>
      </c>
      <c r="I126" s="14">
        <f t="shared" si="57"/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33"/>
    </row>
    <row r="127" spans="2:18" ht="47.25" x14ac:dyDescent="0.2">
      <c r="B127" s="29" t="s">
        <v>106</v>
      </c>
      <c r="C127" s="29"/>
      <c r="D127" s="29"/>
      <c r="E127" s="29" t="s">
        <v>107</v>
      </c>
      <c r="F127" s="29"/>
      <c r="G127" s="29" t="s">
        <v>108</v>
      </c>
      <c r="H127" s="13" t="s">
        <v>10</v>
      </c>
      <c r="I127" s="18">
        <f>I111+I115+I119+I123</f>
        <v>59.8</v>
      </c>
      <c r="J127" s="18">
        <f t="shared" ref="J127:Q127" si="58">J111+J115+J119+J123</f>
        <v>0</v>
      </c>
      <c r="K127" s="18">
        <f t="shared" si="58"/>
        <v>0</v>
      </c>
      <c r="L127" s="18">
        <f t="shared" si="58"/>
        <v>22.3</v>
      </c>
      <c r="M127" s="18">
        <f t="shared" si="58"/>
        <v>25</v>
      </c>
      <c r="N127" s="18">
        <f t="shared" si="58"/>
        <v>12.5</v>
      </c>
      <c r="O127" s="18">
        <f t="shared" si="58"/>
        <v>0</v>
      </c>
      <c r="P127" s="18">
        <f t="shared" si="58"/>
        <v>0</v>
      </c>
      <c r="Q127" s="18">
        <f t="shared" si="58"/>
        <v>0</v>
      </c>
      <c r="R127" s="29" t="s">
        <v>97</v>
      </c>
    </row>
    <row r="128" spans="2:18" ht="15.75" x14ac:dyDescent="0.2">
      <c r="B128" s="29"/>
      <c r="C128" s="29"/>
      <c r="D128" s="29"/>
      <c r="E128" s="29"/>
      <c r="F128" s="29"/>
      <c r="G128" s="29"/>
      <c r="H128" s="13" t="s">
        <v>61</v>
      </c>
      <c r="I128" s="18">
        <f t="shared" ref="I128:Q130" si="59">I112+I116+I120+I124</f>
        <v>56.9</v>
      </c>
      <c r="J128" s="18">
        <f t="shared" si="59"/>
        <v>0</v>
      </c>
      <c r="K128" s="18">
        <f t="shared" si="59"/>
        <v>0</v>
      </c>
      <c r="L128" s="18">
        <f t="shared" si="59"/>
        <v>21.2</v>
      </c>
      <c r="M128" s="18">
        <f t="shared" si="59"/>
        <v>23.8</v>
      </c>
      <c r="N128" s="18">
        <f t="shared" si="59"/>
        <v>11.9</v>
      </c>
      <c r="O128" s="18">
        <f t="shared" si="59"/>
        <v>0</v>
      </c>
      <c r="P128" s="18">
        <f t="shared" si="59"/>
        <v>0</v>
      </c>
      <c r="Q128" s="18">
        <f t="shared" si="59"/>
        <v>0</v>
      </c>
      <c r="R128" s="29"/>
    </row>
    <row r="129" spans="2:18" ht="47.25" x14ac:dyDescent="0.2">
      <c r="B129" s="29"/>
      <c r="C129" s="29"/>
      <c r="D129" s="29"/>
      <c r="E129" s="29"/>
      <c r="F129" s="29"/>
      <c r="G129" s="29"/>
      <c r="H129" s="13" t="s">
        <v>62</v>
      </c>
      <c r="I129" s="18">
        <f t="shared" si="59"/>
        <v>2.9000000000000004</v>
      </c>
      <c r="J129" s="18">
        <f t="shared" si="59"/>
        <v>0</v>
      </c>
      <c r="K129" s="18">
        <f t="shared" si="59"/>
        <v>0</v>
      </c>
      <c r="L129" s="18">
        <f t="shared" si="59"/>
        <v>1.1000000000000001</v>
      </c>
      <c r="M129" s="18">
        <f t="shared" si="59"/>
        <v>1.2</v>
      </c>
      <c r="N129" s="18">
        <f t="shared" si="59"/>
        <v>0.6</v>
      </c>
      <c r="O129" s="18">
        <f t="shared" si="59"/>
        <v>0</v>
      </c>
      <c r="P129" s="18">
        <f t="shared" si="59"/>
        <v>0</v>
      </c>
      <c r="Q129" s="18">
        <f t="shared" si="59"/>
        <v>0</v>
      </c>
      <c r="R129" s="29"/>
    </row>
    <row r="130" spans="2:18" ht="15.75" x14ac:dyDescent="0.2">
      <c r="B130" s="29"/>
      <c r="C130" s="29"/>
      <c r="D130" s="29"/>
      <c r="E130" s="29"/>
      <c r="F130" s="29"/>
      <c r="G130" s="29"/>
      <c r="H130" s="13" t="s">
        <v>11</v>
      </c>
      <c r="I130" s="18">
        <f t="shared" si="59"/>
        <v>0</v>
      </c>
      <c r="J130" s="18">
        <f t="shared" si="59"/>
        <v>0</v>
      </c>
      <c r="K130" s="18">
        <f t="shared" si="59"/>
        <v>0</v>
      </c>
      <c r="L130" s="18">
        <f t="shared" si="59"/>
        <v>0</v>
      </c>
      <c r="M130" s="18">
        <f t="shared" si="59"/>
        <v>0</v>
      </c>
      <c r="N130" s="18">
        <f t="shared" si="59"/>
        <v>0</v>
      </c>
      <c r="O130" s="18">
        <f t="shared" si="59"/>
        <v>0</v>
      </c>
      <c r="P130" s="18">
        <f t="shared" si="59"/>
        <v>0</v>
      </c>
      <c r="Q130" s="18">
        <f t="shared" si="59"/>
        <v>0</v>
      </c>
      <c r="R130" s="29"/>
    </row>
    <row r="131" spans="2:18" ht="15.75" x14ac:dyDescent="0.25">
      <c r="B131" s="30" t="s">
        <v>110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</row>
    <row r="132" spans="2:18" ht="15.75" x14ac:dyDescent="0.25">
      <c r="B132" s="19"/>
      <c r="C132" s="19"/>
      <c r="D132" s="19"/>
      <c r="E132" s="19"/>
      <c r="F132" s="19"/>
      <c r="G132" s="19"/>
      <c r="H132" s="20"/>
      <c r="I132" s="21"/>
      <c r="J132" s="21"/>
      <c r="K132" s="21"/>
      <c r="L132" s="21"/>
      <c r="M132" s="21"/>
      <c r="N132" s="21"/>
      <c r="O132" s="21"/>
      <c r="P132" s="21"/>
      <c r="Q132" s="21"/>
      <c r="R132" s="22"/>
    </row>
    <row r="133" spans="2:18" ht="16.5" x14ac:dyDescent="0.2">
      <c r="B133" s="31" t="s">
        <v>13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2:18" ht="31.5" x14ac:dyDescent="0.2">
      <c r="B134" s="23" t="s">
        <v>111</v>
      </c>
      <c r="C134" s="23"/>
      <c r="D134" s="23" t="s">
        <v>112</v>
      </c>
      <c r="E134" s="23" t="s">
        <v>89</v>
      </c>
      <c r="F134" s="23" t="s">
        <v>113</v>
      </c>
      <c r="G134" s="23" t="s">
        <v>114</v>
      </c>
      <c r="H134" s="16" t="s">
        <v>10</v>
      </c>
      <c r="I134" s="14">
        <f>J134+K134+L134+M134+N134+O134+P134+Q134</f>
        <v>65</v>
      </c>
      <c r="J134" s="14">
        <f>J135+J136+J137</f>
        <v>0</v>
      </c>
      <c r="K134" s="14">
        <f t="shared" ref="K134:Q134" si="60">K135+K136+K137</f>
        <v>0</v>
      </c>
      <c r="L134" s="14">
        <f t="shared" si="60"/>
        <v>0</v>
      </c>
      <c r="M134" s="14">
        <f t="shared" si="60"/>
        <v>0</v>
      </c>
      <c r="N134" s="14">
        <f t="shared" si="60"/>
        <v>0</v>
      </c>
      <c r="O134" s="14">
        <f t="shared" si="60"/>
        <v>65</v>
      </c>
      <c r="P134" s="14">
        <f t="shared" si="60"/>
        <v>0</v>
      </c>
      <c r="Q134" s="14">
        <f t="shared" si="60"/>
        <v>0</v>
      </c>
      <c r="R134" s="23">
        <v>1576</v>
      </c>
    </row>
    <row r="135" spans="2:18" ht="15.75" x14ac:dyDescent="0.2">
      <c r="B135" s="24"/>
      <c r="C135" s="24"/>
      <c r="D135" s="24"/>
      <c r="E135" s="24"/>
      <c r="F135" s="24"/>
      <c r="G135" s="24"/>
      <c r="H135" s="16" t="s">
        <v>61</v>
      </c>
      <c r="I135" s="14">
        <f t="shared" ref="I135:I137" si="61">J135+K135+L135+M135+N135+O135+P135+Q135</f>
        <v>61.7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61.7</v>
      </c>
      <c r="P135" s="14">
        <v>0</v>
      </c>
      <c r="Q135" s="14">
        <v>0</v>
      </c>
      <c r="R135" s="24"/>
    </row>
    <row r="136" spans="2:18" ht="31.5" x14ac:dyDescent="0.2">
      <c r="B136" s="24"/>
      <c r="C136" s="24"/>
      <c r="D136" s="24"/>
      <c r="E136" s="24"/>
      <c r="F136" s="24"/>
      <c r="G136" s="24"/>
      <c r="H136" s="16" t="s">
        <v>62</v>
      </c>
      <c r="I136" s="14">
        <f t="shared" si="61"/>
        <v>3.3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3.3</v>
      </c>
      <c r="P136" s="14">
        <v>0</v>
      </c>
      <c r="Q136" s="14">
        <v>0</v>
      </c>
      <c r="R136" s="24"/>
    </row>
    <row r="137" spans="2:18" ht="15.75" x14ac:dyDescent="0.2">
      <c r="B137" s="25"/>
      <c r="C137" s="25"/>
      <c r="D137" s="25"/>
      <c r="E137" s="25"/>
      <c r="F137" s="25"/>
      <c r="G137" s="25"/>
      <c r="H137" s="16" t="s">
        <v>11</v>
      </c>
      <c r="I137" s="14">
        <f t="shared" si="61"/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25"/>
    </row>
    <row r="138" spans="2:18" ht="47.25" x14ac:dyDescent="0.2">
      <c r="B138" s="26" t="s">
        <v>115</v>
      </c>
      <c r="C138" s="26" t="s">
        <v>97</v>
      </c>
      <c r="D138" s="26" t="s">
        <v>97</v>
      </c>
      <c r="E138" s="26" t="s">
        <v>97</v>
      </c>
      <c r="F138" s="26" t="s">
        <v>97</v>
      </c>
      <c r="G138" s="26" t="s">
        <v>97</v>
      </c>
      <c r="H138" s="17" t="s">
        <v>10</v>
      </c>
      <c r="I138" s="18">
        <f t="shared" ref="I138:Q141" si="62">I134</f>
        <v>65</v>
      </c>
      <c r="J138" s="18">
        <f t="shared" si="62"/>
        <v>0</v>
      </c>
      <c r="K138" s="18">
        <f t="shared" si="62"/>
        <v>0</v>
      </c>
      <c r="L138" s="18">
        <f t="shared" si="62"/>
        <v>0</v>
      </c>
      <c r="M138" s="18">
        <f t="shared" si="62"/>
        <v>0</v>
      </c>
      <c r="N138" s="18">
        <f t="shared" si="62"/>
        <v>0</v>
      </c>
      <c r="O138" s="18">
        <f t="shared" si="62"/>
        <v>65</v>
      </c>
      <c r="P138" s="18">
        <f t="shared" si="62"/>
        <v>0</v>
      </c>
      <c r="Q138" s="18">
        <f t="shared" si="62"/>
        <v>0</v>
      </c>
      <c r="R138" s="23" t="s">
        <v>97</v>
      </c>
    </row>
    <row r="139" spans="2:18" ht="15.75" x14ac:dyDescent="0.2">
      <c r="B139" s="27"/>
      <c r="C139" s="27"/>
      <c r="D139" s="27"/>
      <c r="E139" s="27"/>
      <c r="F139" s="27"/>
      <c r="G139" s="27"/>
      <c r="H139" s="17" t="s">
        <v>61</v>
      </c>
      <c r="I139" s="18">
        <f t="shared" si="62"/>
        <v>61.7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61.7</v>
      </c>
      <c r="P139" s="18">
        <v>0</v>
      </c>
      <c r="Q139" s="18">
        <v>0</v>
      </c>
      <c r="R139" s="24"/>
    </row>
    <row r="140" spans="2:18" ht="47.25" x14ac:dyDescent="0.2">
      <c r="B140" s="27"/>
      <c r="C140" s="27"/>
      <c r="D140" s="27"/>
      <c r="E140" s="27"/>
      <c r="F140" s="27"/>
      <c r="G140" s="27"/>
      <c r="H140" s="17" t="s">
        <v>62</v>
      </c>
      <c r="I140" s="18">
        <f t="shared" si="62"/>
        <v>3.3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3.3</v>
      </c>
      <c r="P140" s="18">
        <v>0</v>
      </c>
      <c r="Q140" s="18">
        <v>0</v>
      </c>
      <c r="R140" s="24"/>
    </row>
    <row r="141" spans="2:18" ht="15.75" x14ac:dyDescent="0.2">
      <c r="B141" s="28"/>
      <c r="C141" s="28"/>
      <c r="D141" s="28"/>
      <c r="E141" s="28"/>
      <c r="F141" s="28"/>
      <c r="G141" s="28"/>
      <c r="H141" s="17" t="s">
        <v>11</v>
      </c>
      <c r="I141" s="18">
        <f t="shared" si="62"/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25"/>
    </row>
  </sheetData>
  <mergeCells count="236">
    <mergeCell ref="P1:Q1"/>
    <mergeCell ref="H5:Q5"/>
    <mergeCell ref="B5:B6"/>
    <mergeCell ref="D5:D6"/>
    <mergeCell ref="E5:E6"/>
    <mergeCell ref="F5:F6"/>
    <mergeCell ref="G5:G6"/>
    <mergeCell ref="B4:R4"/>
    <mergeCell ref="R5:R6"/>
    <mergeCell ref="C5:C6"/>
    <mergeCell ref="A2:R2"/>
    <mergeCell ref="B3:R3"/>
    <mergeCell ref="E23:E26"/>
    <mergeCell ref="F23:F26"/>
    <mergeCell ref="G23:G26"/>
    <mergeCell ref="R23:R26"/>
    <mergeCell ref="B7:B10"/>
    <mergeCell ref="C7:C10"/>
    <mergeCell ref="D7:D10"/>
    <mergeCell ref="E7:E10"/>
    <mergeCell ref="F7:F10"/>
    <mergeCell ref="G7:G10"/>
    <mergeCell ref="R7:R10"/>
    <mergeCell ref="B11:B14"/>
    <mergeCell ref="C11:C14"/>
    <mergeCell ref="D11:D14"/>
    <mergeCell ref="E11:E14"/>
    <mergeCell ref="F11:F14"/>
    <mergeCell ref="G11:G14"/>
    <mergeCell ref="R11:R14"/>
    <mergeCell ref="B35:B38"/>
    <mergeCell ref="C35:C38"/>
    <mergeCell ref="D35:D38"/>
    <mergeCell ref="E35:E38"/>
    <mergeCell ref="F35:F38"/>
    <mergeCell ref="G35:G38"/>
    <mergeCell ref="R35:R38"/>
    <mergeCell ref="B15:B18"/>
    <mergeCell ref="C15:C18"/>
    <mergeCell ref="D15:D18"/>
    <mergeCell ref="E15:E18"/>
    <mergeCell ref="F15:F18"/>
    <mergeCell ref="G15:G18"/>
    <mergeCell ref="R15:R18"/>
    <mergeCell ref="B19:B22"/>
    <mergeCell ref="C19:C22"/>
    <mergeCell ref="D19:D22"/>
    <mergeCell ref="E19:E22"/>
    <mergeCell ref="F19:F22"/>
    <mergeCell ref="G19:G22"/>
    <mergeCell ref="R19:R22"/>
    <mergeCell ref="B23:B26"/>
    <mergeCell ref="C23:C26"/>
    <mergeCell ref="D23:D26"/>
    <mergeCell ref="C27:C30"/>
    <mergeCell ref="D27:D30"/>
    <mergeCell ref="E27:E30"/>
    <mergeCell ref="F27:F30"/>
    <mergeCell ref="G27:G30"/>
    <mergeCell ref="R27:R30"/>
    <mergeCell ref="B31:B34"/>
    <mergeCell ref="C31:C34"/>
    <mergeCell ref="D31:D34"/>
    <mergeCell ref="E31:E34"/>
    <mergeCell ref="F31:F34"/>
    <mergeCell ref="G31:G34"/>
    <mergeCell ref="R31:R34"/>
    <mergeCell ref="B27:B30"/>
    <mergeCell ref="B39:B42"/>
    <mergeCell ref="C39:C42"/>
    <mergeCell ref="D39:D42"/>
    <mergeCell ref="E39:E42"/>
    <mergeCell ref="F39:F42"/>
    <mergeCell ref="G39:G42"/>
    <mergeCell ref="R39:R42"/>
    <mergeCell ref="B43:B46"/>
    <mergeCell ref="C47:C50"/>
    <mergeCell ref="D47:D50"/>
    <mergeCell ref="E47:E50"/>
    <mergeCell ref="F47:F50"/>
    <mergeCell ref="G47:G50"/>
    <mergeCell ref="R47:R50"/>
    <mergeCell ref="C43:C46"/>
    <mergeCell ref="D43:D46"/>
    <mergeCell ref="E43:E46"/>
    <mergeCell ref="F43:F46"/>
    <mergeCell ref="G43:G46"/>
    <mergeCell ref="R43:R46"/>
    <mergeCell ref="B47:B50"/>
    <mergeCell ref="R55:R58"/>
    <mergeCell ref="R59:R62"/>
    <mergeCell ref="B51:B54"/>
    <mergeCell ref="C51:C54"/>
    <mergeCell ref="D51:D54"/>
    <mergeCell ref="E51:E54"/>
    <mergeCell ref="F51:F54"/>
    <mergeCell ref="G51:G54"/>
    <mergeCell ref="R51:R54"/>
    <mergeCell ref="B59:B62"/>
    <mergeCell ref="D59:D62"/>
    <mergeCell ref="E59:E62"/>
    <mergeCell ref="F59:F62"/>
    <mergeCell ref="G59:G62"/>
    <mergeCell ref="B55:B58"/>
    <mergeCell ref="C55:C58"/>
    <mergeCell ref="D55:D58"/>
    <mergeCell ref="E55:E58"/>
    <mergeCell ref="F55:F58"/>
    <mergeCell ref="G55:G58"/>
    <mergeCell ref="B63:R63"/>
    <mergeCell ref="B65:B68"/>
    <mergeCell ref="C65:C68"/>
    <mergeCell ref="D65:D68"/>
    <mergeCell ref="E65:E68"/>
    <mergeCell ref="F65:F68"/>
    <mergeCell ref="G65:G68"/>
    <mergeCell ref="R65:R68"/>
    <mergeCell ref="B69:B72"/>
    <mergeCell ref="C69:C72"/>
    <mergeCell ref="D69:D72"/>
    <mergeCell ref="E69:E72"/>
    <mergeCell ref="F69:F72"/>
    <mergeCell ref="G69:G72"/>
    <mergeCell ref="R69:R72"/>
    <mergeCell ref="B73:B76"/>
    <mergeCell ref="C73:C76"/>
    <mergeCell ref="D73:D76"/>
    <mergeCell ref="E73:E76"/>
    <mergeCell ref="F73:F76"/>
    <mergeCell ref="G73:G76"/>
    <mergeCell ref="R73:R76"/>
    <mergeCell ref="B77:B80"/>
    <mergeCell ref="C77:C80"/>
    <mergeCell ref="D77:D80"/>
    <mergeCell ref="E77:E80"/>
    <mergeCell ref="F77:F80"/>
    <mergeCell ref="G77:G80"/>
    <mergeCell ref="R77:R80"/>
    <mergeCell ref="B81:B84"/>
    <mergeCell ref="C81:C84"/>
    <mergeCell ref="D81:D84"/>
    <mergeCell ref="E81:E84"/>
    <mergeCell ref="F81:F84"/>
    <mergeCell ref="G81:G84"/>
    <mergeCell ref="R81:R84"/>
    <mergeCell ref="B85:B88"/>
    <mergeCell ref="C85:C88"/>
    <mergeCell ref="D85:D88"/>
    <mergeCell ref="E85:E88"/>
    <mergeCell ref="F85:F88"/>
    <mergeCell ref="G85:G88"/>
    <mergeCell ref="R85:R88"/>
    <mergeCell ref="B89:B92"/>
    <mergeCell ref="C89:C92"/>
    <mergeCell ref="D89:D92"/>
    <mergeCell ref="E89:E92"/>
    <mergeCell ref="F89:F92"/>
    <mergeCell ref="G89:G92"/>
    <mergeCell ref="R89:R92"/>
    <mergeCell ref="B93:B96"/>
    <mergeCell ref="D93:D96"/>
    <mergeCell ref="E93:E96"/>
    <mergeCell ref="F93:F96"/>
    <mergeCell ref="G93:G96"/>
    <mergeCell ref="R93:R96"/>
    <mergeCell ref="B97:B100"/>
    <mergeCell ref="D97:D100"/>
    <mergeCell ref="E97:E100"/>
    <mergeCell ref="F97:F100"/>
    <mergeCell ref="G97:G100"/>
    <mergeCell ref="R97:R100"/>
    <mergeCell ref="B101:B104"/>
    <mergeCell ref="D101:D104"/>
    <mergeCell ref="E101:E104"/>
    <mergeCell ref="F101:F104"/>
    <mergeCell ref="G101:G104"/>
    <mergeCell ref="R101:R104"/>
    <mergeCell ref="D115:D118"/>
    <mergeCell ref="E115:E118"/>
    <mergeCell ref="F115:F118"/>
    <mergeCell ref="G115:G118"/>
    <mergeCell ref="R115:R118"/>
    <mergeCell ref="B105:B108"/>
    <mergeCell ref="C105:C108"/>
    <mergeCell ref="D105:D108"/>
    <mergeCell ref="E105:E108"/>
    <mergeCell ref="F105:F108"/>
    <mergeCell ref="G105:G108"/>
    <mergeCell ref="R105:R108"/>
    <mergeCell ref="B109:R109"/>
    <mergeCell ref="E119:E122"/>
    <mergeCell ref="F119:F122"/>
    <mergeCell ref="G119:G122"/>
    <mergeCell ref="R119:R122"/>
    <mergeCell ref="B123:B126"/>
    <mergeCell ref="C123:C126"/>
    <mergeCell ref="D123:D126"/>
    <mergeCell ref="E123:E126"/>
    <mergeCell ref="F123:F126"/>
    <mergeCell ref="G123:G126"/>
    <mergeCell ref="R123:R126"/>
    <mergeCell ref="B119:B122"/>
    <mergeCell ref="C119:C122"/>
    <mergeCell ref="D119:D122"/>
    <mergeCell ref="B111:B114"/>
    <mergeCell ref="C111:C114"/>
    <mergeCell ref="D111:D114"/>
    <mergeCell ref="E111:E114"/>
    <mergeCell ref="F111:F114"/>
    <mergeCell ref="G111:G114"/>
    <mergeCell ref="R111:R114"/>
    <mergeCell ref="B115:B118"/>
    <mergeCell ref="C115:C118"/>
    <mergeCell ref="B127:B130"/>
    <mergeCell ref="C127:C130"/>
    <mergeCell ref="D127:D130"/>
    <mergeCell ref="E127:E130"/>
    <mergeCell ref="F127:F130"/>
    <mergeCell ref="G127:G130"/>
    <mergeCell ref="R127:R130"/>
    <mergeCell ref="B131:R131"/>
    <mergeCell ref="B133:R133"/>
    <mergeCell ref="B134:B137"/>
    <mergeCell ref="C134:C137"/>
    <mergeCell ref="D134:D137"/>
    <mergeCell ref="E134:E137"/>
    <mergeCell ref="F134:F137"/>
    <mergeCell ref="G134:G137"/>
    <mergeCell ref="R134:R137"/>
    <mergeCell ref="B138:B141"/>
    <mergeCell ref="C138:C141"/>
    <mergeCell ref="D138:D141"/>
    <mergeCell ref="E138:E141"/>
    <mergeCell ref="F138:F141"/>
    <mergeCell ref="G138:G141"/>
    <mergeCell ref="R138:R14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Татьяна Сапожникова</cp:lastModifiedBy>
  <cp:lastPrinted>2020-07-13T10:12:36Z</cp:lastPrinted>
  <dcterms:created xsi:type="dcterms:W3CDTF">2020-03-17T06:46:10Z</dcterms:created>
  <dcterms:modified xsi:type="dcterms:W3CDTF">2020-07-13T10:13:26Z</dcterms:modified>
</cp:coreProperties>
</file>