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9" i="1" l="1"/>
  <c r="P5" i="1" l="1"/>
  <c r="T5" i="1"/>
  <c r="T9" i="1" l="1"/>
  <c r="T6" i="1"/>
  <c r="T16" i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5" i="1"/>
  <c r="X26" i="1" l="1"/>
  <c r="T6" i="3" l="1"/>
  <c r="P6" i="3"/>
  <c r="L6" i="3"/>
  <c r="M6" i="3" s="1"/>
  <c r="H6" i="3"/>
  <c r="D6" i="3"/>
  <c r="E6" i="3" s="1"/>
  <c r="Q6" i="3" l="1"/>
  <c r="I6" i="3"/>
  <c r="T18" i="1" l="1"/>
  <c r="T19" i="1"/>
  <c r="T20" i="1"/>
  <c r="T21" i="1"/>
  <c r="T22" i="1"/>
  <c r="T23" i="1"/>
  <c r="T24" i="1"/>
  <c r="T25" i="1"/>
  <c r="T26" i="1"/>
  <c r="T27" i="1"/>
  <c r="T28" i="1"/>
  <c r="T29" i="1"/>
  <c r="T30" i="1"/>
  <c r="T17" i="1"/>
  <c r="T11" i="1"/>
  <c r="T12" i="1"/>
  <c r="T13" i="1"/>
  <c r="T14" i="1"/>
  <c r="T15" i="1"/>
  <c r="T10" i="1"/>
  <c r="T8" i="1"/>
  <c r="T7" i="1"/>
  <c r="L6" i="1" l="1"/>
  <c r="L7" i="1"/>
  <c r="L8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D11" i="1" l="1"/>
  <c r="D20" i="1"/>
  <c r="D29" i="1"/>
  <c r="D13" i="1"/>
  <c r="D28" i="1"/>
  <c r="D25" i="1"/>
  <c r="D23" i="1"/>
  <c r="D15" i="1"/>
  <c r="D9" i="1"/>
  <c r="D22" i="1"/>
  <c r="D6" i="1"/>
  <c r="D12" i="1"/>
  <c r="D16" i="1"/>
  <c r="D24" i="1"/>
  <c r="D27" i="1"/>
  <c r="D26" i="1"/>
  <c r="D19" i="1"/>
  <c r="D21" i="1"/>
  <c r="D7" i="1"/>
  <c r="D8" i="1"/>
  <c r="D14" i="1"/>
  <c r="D17" i="1"/>
  <c r="D18" i="1"/>
  <c r="D10" i="1"/>
  <c r="D30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Q5" i="1" l="1"/>
  <c r="Q26" i="1" l="1"/>
  <c r="Q10" i="1"/>
  <c r="Q25" i="1"/>
  <c r="Q21" i="1"/>
  <c r="Q13" i="1"/>
  <c r="Q28" i="1"/>
  <c r="Q20" i="1"/>
  <c r="Q16" i="1"/>
  <c r="Q12" i="1"/>
  <c r="Q8" i="1"/>
  <c r="Q23" i="1"/>
  <c r="Q15" i="1"/>
  <c r="Q11" i="1"/>
  <c r="X12" i="1" l="1"/>
  <c r="L5" i="1"/>
  <c r="D5" i="1"/>
  <c r="E25" i="1" l="1"/>
  <c r="E21" i="1"/>
  <c r="E20" i="1"/>
  <c r="E22" i="1"/>
  <c r="E17" i="1"/>
  <c r="E24" i="1"/>
  <c r="E14" i="1"/>
  <c r="E12" i="1"/>
  <c r="E19" i="1"/>
  <c r="E26" i="1"/>
  <c r="E6" i="1"/>
  <c r="E16" i="1"/>
  <c r="E15" i="1"/>
  <c r="E9" i="1"/>
  <c r="E18" i="1"/>
  <c r="E23" i="1"/>
  <c r="E13" i="1"/>
  <c r="E11" i="1"/>
  <c r="E29" i="1"/>
  <c r="E8" i="1"/>
  <c r="E10" i="1"/>
  <c r="E28" i="1"/>
  <c r="E7" i="1"/>
  <c r="E30" i="1"/>
  <c r="E27" i="1"/>
  <c r="M22" i="1"/>
  <c r="M17" i="1"/>
  <c r="M15" i="1"/>
  <c r="M23" i="1"/>
  <c r="M19" i="1"/>
  <c r="M29" i="1"/>
  <c r="M27" i="1"/>
  <c r="M26" i="1"/>
  <c r="AA17" i="1" l="1"/>
  <c r="AA5" i="1"/>
  <c r="AA27" i="1"/>
  <c r="AA6" i="1"/>
  <c r="AA24" i="1"/>
  <c r="AA8" i="1"/>
  <c r="AA19" i="1"/>
  <c r="AA7" i="1"/>
  <c r="AA18" i="1"/>
  <c r="AA16" i="1"/>
  <c r="AA12" i="1"/>
  <c r="AA13" i="1"/>
  <c r="AA23" i="1"/>
  <c r="AA26" i="1"/>
  <c r="AA22" i="1"/>
  <c r="AA9" i="1"/>
  <c r="AA11" i="1"/>
  <c r="AA15" i="1"/>
  <c r="AA21" i="1"/>
  <c r="AA30" i="1"/>
  <c r="AA28" i="1"/>
  <c r="AA29" i="1"/>
  <c r="AA10" i="1"/>
  <c r="AA14" i="1"/>
  <c r="AA25" i="1"/>
  <c r="AA20" i="1"/>
</calcChain>
</file>

<file path=xl/sharedStrings.xml><?xml version="1.0" encoding="utf-8"?>
<sst xmlns="http://schemas.openxmlformats.org/spreadsheetml/2006/main" count="100" uniqueCount="50">
  <si>
    <t>Критерий 1</t>
  </si>
  <si>
    <t>Критерий 2</t>
  </si>
  <si>
    <t>Критерий 3</t>
  </si>
  <si>
    <t>Критерий 4</t>
  </si>
  <si>
    <t>Критерий 6</t>
  </si>
  <si>
    <t>Критерий 7</t>
  </si>
  <si>
    <t>Баллы</t>
  </si>
  <si>
    <t>Место</t>
  </si>
  <si>
    <t>зарег.</t>
  </si>
  <si>
    <t>насел. от 6 лет</t>
  </si>
  <si>
    <t>%</t>
  </si>
  <si>
    <t>место</t>
  </si>
  <si>
    <t>прин. участ.</t>
  </si>
  <si>
    <t xml:space="preserve">знаки </t>
  </si>
  <si>
    <t>шт.ед</t>
  </si>
  <si>
    <t>кол-во публ*</t>
  </si>
  <si>
    <t xml:space="preserve">Алатырский </t>
  </si>
  <si>
    <t>Аликовский</t>
  </si>
  <si>
    <t>Батыревский</t>
  </si>
  <si>
    <t>Вурнарский</t>
  </si>
  <si>
    <t>г. Алатырь</t>
  </si>
  <si>
    <t>г. Канаш</t>
  </si>
  <si>
    <t>г. Новочебоксарск</t>
  </si>
  <si>
    <t>г. Чебоксары</t>
  </si>
  <si>
    <t>г. Шумерля</t>
  </si>
  <si>
    <t xml:space="preserve">Ибресинский 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</si>
  <si>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</si>
  <si>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</si>
  <si>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</si>
  <si>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</si>
  <si>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</si>
  <si>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 xml:space="preserve">Марпосадский </t>
  </si>
  <si>
    <t xml:space="preserve">Моргаушский 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</si>
  <si>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</si>
  <si>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</si>
  <si>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</si>
  <si>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</si>
  <si>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</si>
  <si>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</si>
  <si>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</si>
  <si>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</si>
  <si>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</si>
  <si>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Муниципальное образование</t>
  </si>
  <si>
    <t>,</t>
  </si>
  <si>
    <t>Критерий 5*</t>
  </si>
  <si>
    <t>**При равном количестве баллов более высокое место определяется по наличию 1, 2 и тд мест</t>
  </si>
  <si>
    <t>***  В показателе, где результат больше 100% , связан с тем, что учтены переходящие знаки из-за изменений в  отчетном  периоде у школьников.</t>
  </si>
  <si>
    <t>Рейтинг среди цетров тестирования муниципальных  образований за 1 квартал 2020 года</t>
  </si>
  <si>
    <t>прин.</t>
  </si>
  <si>
    <t xml:space="preserve"> *При количестве принявших участие  меньше 50 чел. в квартал, присваивается последнее место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</si>
</sst>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3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13"/>
      <color theme="1"/>
      <name val="Tahoma"/>
      <family val="2"/>
      <charset val="204"/>
    </font>
    <font>
      <sz val="11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Cambria"/>
      <family val="1"/>
      <charset val="204"/>
      <scheme val="major"/>
    </font>
    <font>
      <b/>
      <sz val="12"/>
      <color theme="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ill="1"/>
    <xf numFmtId="0" fontId="3" fillId="0" borderId="0" xfId="0" applyFont="1" applyFill="1"/>
    <xf numFmtId="0" fontId="8" fillId="0" borderId="1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1" fontId="0" fillId="0" borderId="0" xfId="0" applyNumberFormat="1" applyFill="1" applyBorder="1"/>
    <xf numFmtId="0" fontId="5" fillId="4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4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5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0" fontId="19" fillId="3" borderId="21" xfId="0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Fill="1"/>
    <xf numFmtId="0" fontId="20" fillId="0" borderId="0" xfId="0" applyFont="1" applyFill="1"/>
    <xf numFmtId="0" fontId="20" fillId="0" borderId="0" xfId="0" applyFont="1"/>
    <xf numFmtId="0" fontId="21" fillId="0" borderId="0" xfId="0" applyFont="1"/>
    <xf numFmtId="0" fontId="15" fillId="5" borderId="18" xfId="0" applyFont="1" applyFill="1" applyBorder="1" applyAlignment="1">
      <alignment horizontal="center"/>
    </xf>
    <xf numFmtId="164" fontId="22" fillId="0" borderId="13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64" fontId="25" fillId="0" borderId="9" xfId="0" applyNumberFormat="1" applyFont="1" applyFill="1" applyBorder="1" applyAlignment="1">
      <alignment horizontal="center"/>
    </xf>
    <xf numFmtId="164" fontId="24" fillId="0" borderId="13" xfId="0" applyNumberFormat="1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2" fontId="25" fillId="0" borderId="9" xfId="0" applyNumberFormat="1" applyFont="1" applyFill="1" applyBorder="1" applyAlignment="1">
      <alignment horizontal="center"/>
    </xf>
    <xf numFmtId="0" fontId="29" fillId="2" borderId="16" xfId="0" applyFont="1" applyFill="1" applyBorder="1" applyAlignment="1">
      <alignment horizontal="center"/>
    </xf>
    <xf numFmtId="0" fontId="29" fillId="2" borderId="11" xfId="0" applyFont="1" applyFill="1" applyBorder="1" applyAlignment="1">
      <alignment horizontal="center"/>
    </xf>
    <xf numFmtId="0" fontId="29" fillId="2" borderId="14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30" fillId="2" borderId="11" xfId="0" applyFont="1" applyFill="1" applyBorder="1" applyAlignment="1">
      <alignment horizontal="center"/>
    </xf>
    <xf numFmtId="0" fontId="31" fillId="2" borderId="11" xfId="0" applyFont="1" applyFill="1" applyBorder="1" applyAlignment="1">
      <alignment horizontal="center"/>
    </xf>
    <xf numFmtId="0" fontId="29" fillId="0" borderId="1" xfId="0" applyFont="1" applyBorder="1" applyAlignment="1">
      <alignment horizontal="left"/>
    </xf>
    <xf numFmtId="0" fontId="25" fillId="0" borderId="18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164" fontId="25" fillId="0" borderId="19" xfId="0" applyNumberFormat="1" applyFont="1" applyFill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7" fillId="3" borderId="16" xfId="0" applyFont="1" applyFill="1" applyBorder="1" applyAlignment="1">
      <alignment horizontal="center" vertical="center"/>
    </xf>
    <xf numFmtId="2" fontId="25" fillId="0" borderId="19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/>
    </xf>
    <xf numFmtId="0" fontId="27" fillId="4" borderId="11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4" borderId="20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tabSelected="1" zoomScaleNormal="100" workbookViewId="0">
      <selection activeCell="AE8" sqref="AE8"/>
    </sheetView>
  </sheetViews>
  <sheetFormatPr defaultRowHeight="15" x14ac:dyDescent="0.25"/>
  <cols>
    <col min="1" max="1" width="22.140625" customWidth="1"/>
    <col min="2" max="2" width="7.5703125" customWidth="1"/>
    <col min="3" max="3" width="8.28515625" customWidth="1"/>
    <col min="4" max="4" width="8.5703125" customWidth="1"/>
    <col min="5" max="5" width="7.140625" customWidth="1"/>
    <col min="6" max="6" width="7" customWidth="1"/>
    <col min="7" max="7" width="7.7109375" customWidth="1"/>
    <col min="8" max="8" width="8.5703125" customWidth="1"/>
    <col min="9" max="9" width="7.7109375" customWidth="1"/>
    <col min="10" max="10" width="6.7109375" customWidth="1"/>
    <col min="11" max="11" width="8.7109375" customWidth="1"/>
    <col min="12" max="12" width="7.5703125" customWidth="1"/>
    <col min="13" max="13" width="7" customWidth="1"/>
    <col min="14" max="14" width="6.7109375" customWidth="1"/>
    <col min="15" max="15" width="8.42578125" customWidth="1"/>
    <col min="16" max="17" width="6.85546875" customWidth="1"/>
    <col min="18" max="18" width="6.7109375" customWidth="1"/>
    <col min="19" max="19" width="7" customWidth="1"/>
    <col min="20" max="20" width="9.42578125" customWidth="1"/>
    <col min="21" max="21" width="6.5703125" customWidth="1"/>
    <col min="22" max="22" width="8.28515625" customWidth="1"/>
    <col min="23" max="23" width="6.85546875" customWidth="1"/>
    <col min="24" max="24" width="7.28515625" customWidth="1"/>
    <col min="25" max="26" width="7.7109375" customWidth="1"/>
    <col min="27" max="27" width="8" customWidth="1"/>
    <col min="28" max="28" width="10" customWidth="1"/>
  </cols>
  <sheetData>
    <row r="1" spans="1:35" x14ac:dyDescent="0.25">
      <c r="A1" s="101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35" ht="15.75" thickBot="1" x14ac:dyDescent="0.3">
      <c r="B2" s="1"/>
      <c r="C2" s="1"/>
      <c r="D2" s="1"/>
      <c r="E2" s="2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</row>
    <row r="3" spans="1:35" ht="15.75" customHeight="1" thickBot="1" x14ac:dyDescent="0.3">
      <c r="A3" s="102" t="s">
        <v>42</v>
      </c>
      <c r="B3" s="104" t="s">
        <v>0</v>
      </c>
      <c r="C3" s="105"/>
      <c r="D3" s="105"/>
      <c r="E3" s="106"/>
      <c r="F3" s="105" t="s">
        <v>1</v>
      </c>
      <c r="G3" s="105"/>
      <c r="H3" s="105"/>
      <c r="I3" s="106"/>
      <c r="J3" s="104" t="s">
        <v>2</v>
      </c>
      <c r="K3" s="105"/>
      <c r="L3" s="105"/>
      <c r="M3" s="106"/>
      <c r="N3" s="104" t="s">
        <v>3</v>
      </c>
      <c r="O3" s="105"/>
      <c r="P3" s="105"/>
      <c r="Q3" s="106"/>
      <c r="R3" s="104" t="s">
        <v>44</v>
      </c>
      <c r="S3" s="105"/>
      <c r="T3" s="105"/>
      <c r="U3" s="106"/>
      <c r="V3" s="104" t="s">
        <v>4</v>
      </c>
      <c r="W3" s="105"/>
      <c r="X3" s="106"/>
      <c r="Y3" s="104" t="s">
        <v>5</v>
      </c>
      <c r="Z3" s="105"/>
      <c r="AA3" s="107" t="s">
        <v>6</v>
      </c>
      <c r="AB3" s="111" t="s">
        <v>7</v>
      </c>
    </row>
    <row r="4" spans="1:35" ht="37.5" customHeight="1" thickBot="1" x14ac:dyDescent="0.3">
      <c r="A4" s="103"/>
      <c r="B4" s="44" t="s">
        <v>8</v>
      </c>
      <c r="C4" s="45" t="s">
        <v>9</v>
      </c>
      <c r="D4" s="46" t="s">
        <v>10</v>
      </c>
      <c r="E4" s="47" t="s">
        <v>11</v>
      </c>
      <c r="F4" s="48" t="s">
        <v>12</v>
      </c>
      <c r="G4" s="46" t="s">
        <v>8</v>
      </c>
      <c r="H4" s="46" t="s">
        <v>10</v>
      </c>
      <c r="I4" s="47" t="s">
        <v>11</v>
      </c>
      <c r="J4" s="48" t="s">
        <v>12</v>
      </c>
      <c r="K4" s="45" t="s">
        <v>9</v>
      </c>
      <c r="L4" s="46" t="s">
        <v>10</v>
      </c>
      <c r="M4" s="47" t="s">
        <v>11</v>
      </c>
      <c r="N4" s="48" t="s">
        <v>13</v>
      </c>
      <c r="O4" s="45" t="s">
        <v>9</v>
      </c>
      <c r="P4" s="46" t="s">
        <v>10</v>
      </c>
      <c r="Q4" s="47" t="s">
        <v>11</v>
      </c>
      <c r="R4" s="48" t="s">
        <v>13</v>
      </c>
      <c r="S4" s="62" t="s">
        <v>48</v>
      </c>
      <c r="T4" s="46" t="s">
        <v>10</v>
      </c>
      <c r="U4" s="47" t="s">
        <v>11</v>
      </c>
      <c r="V4" s="48" t="s">
        <v>9</v>
      </c>
      <c r="W4" s="46" t="s">
        <v>14</v>
      </c>
      <c r="X4" s="47" t="s">
        <v>11</v>
      </c>
      <c r="Y4" s="48" t="s">
        <v>15</v>
      </c>
      <c r="Z4" s="49" t="s">
        <v>11</v>
      </c>
      <c r="AA4" s="108"/>
      <c r="AB4" s="112"/>
      <c r="AC4" s="8"/>
      <c r="AD4" s="8"/>
      <c r="AE4" s="8"/>
      <c r="AF4" s="8"/>
      <c r="AG4" s="8"/>
      <c r="AH4" s="8"/>
      <c r="AI4" s="8"/>
    </row>
    <row r="5" spans="1:35" ht="16.5" x14ac:dyDescent="0.25">
      <c r="A5" s="80" t="s">
        <v>16</v>
      </c>
      <c r="B5" s="81">
        <v>1605</v>
      </c>
      <c r="C5" s="82">
        <v>12969</v>
      </c>
      <c r="D5" s="83">
        <f t="shared" ref="D5:D30" si="0">B5/C5*100</f>
        <v>12.375665047420773</v>
      </c>
      <c r="E5" s="93">
        <v>22</v>
      </c>
      <c r="F5" s="84">
        <v>40</v>
      </c>
      <c r="G5" s="81">
        <v>1605</v>
      </c>
      <c r="H5" s="83">
        <f>F5/G5*100</f>
        <v>2.4922118380062304</v>
      </c>
      <c r="I5" s="85">
        <v>26</v>
      </c>
      <c r="J5" s="84">
        <v>40</v>
      </c>
      <c r="K5" s="82">
        <v>12969</v>
      </c>
      <c r="L5" s="83">
        <f>J5/K5*100</f>
        <v>0.30842778934381987</v>
      </c>
      <c r="M5" s="85">
        <v>26</v>
      </c>
      <c r="N5" s="81">
        <v>15</v>
      </c>
      <c r="O5" s="82">
        <v>12969</v>
      </c>
      <c r="P5" s="83">
        <f>N5/O5*100</f>
        <v>0.11566042100393245</v>
      </c>
      <c r="Q5" s="94">
        <f>_xlfn.RANK.EQ(P5,$P$5:$P$30,0)</f>
        <v>10</v>
      </c>
      <c r="R5" s="81">
        <v>15</v>
      </c>
      <c r="S5" s="84">
        <v>40</v>
      </c>
      <c r="T5" s="86">
        <f t="shared" ref="T5:T10" si="1">R5/S5*100</f>
        <v>37.5</v>
      </c>
      <c r="U5" s="97">
        <v>26</v>
      </c>
      <c r="V5" s="82">
        <v>12969</v>
      </c>
      <c r="W5" s="82">
        <v>0</v>
      </c>
      <c r="X5" s="99">
        <v>26</v>
      </c>
      <c r="Y5" s="81">
        <v>2</v>
      </c>
      <c r="Z5" s="93">
        <v>20</v>
      </c>
      <c r="AA5" s="81">
        <f t="shared" ref="AA5:AA30" si="2">E5+I5+M5+Q5+U5+X5+Z5</f>
        <v>156</v>
      </c>
      <c r="AB5" s="73">
        <v>25</v>
      </c>
      <c r="AC5" s="8"/>
      <c r="AD5" s="6"/>
      <c r="AE5" s="8"/>
      <c r="AF5" s="8"/>
      <c r="AG5" s="8"/>
      <c r="AH5" s="6"/>
      <c r="AI5" s="12"/>
    </row>
    <row r="6" spans="1:35" ht="16.5" x14ac:dyDescent="0.25">
      <c r="A6" s="80" t="s">
        <v>17</v>
      </c>
      <c r="B6" s="87">
        <v>2476</v>
      </c>
      <c r="C6" s="88">
        <v>13852</v>
      </c>
      <c r="D6" s="65">
        <f t="shared" ref="D6:D29" si="3">B6/C6*100</f>
        <v>17.87467513716431</v>
      </c>
      <c r="E6" s="89">
        <f t="shared" ref="E6:E29" si="4">_xlfn.RANK.EQ(D6,$D$5:$D$31,0)</f>
        <v>6</v>
      </c>
      <c r="F6" s="87">
        <v>0</v>
      </c>
      <c r="G6" s="87">
        <v>2476</v>
      </c>
      <c r="H6" s="65">
        <f t="shared" ref="H6:H30" si="5">F6/G6*100</f>
        <v>0</v>
      </c>
      <c r="I6" s="68">
        <v>26</v>
      </c>
      <c r="J6" s="87">
        <v>0</v>
      </c>
      <c r="K6" s="88">
        <v>13852</v>
      </c>
      <c r="L6" s="65">
        <f t="shared" ref="L6:L30" si="6">J6/K6*100</f>
        <v>0</v>
      </c>
      <c r="M6" s="68">
        <v>26</v>
      </c>
      <c r="N6" s="87">
        <v>0</v>
      </c>
      <c r="O6" s="88">
        <v>13852</v>
      </c>
      <c r="P6" s="65">
        <f t="shared" ref="P6:P30" si="7">N6/O6*100</f>
        <v>0</v>
      </c>
      <c r="Q6" s="95">
        <v>26</v>
      </c>
      <c r="R6" s="87">
        <v>0</v>
      </c>
      <c r="S6" s="87">
        <v>0</v>
      </c>
      <c r="T6" s="72" t="e">
        <f t="shared" si="1"/>
        <v>#DIV/0!</v>
      </c>
      <c r="U6" s="92">
        <v>26</v>
      </c>
      <c r="V6" s="88">
        <v>13852</v>
      </c>
      <c r="W6" s="88">
        <v>0</v>
      </c>
      <c r="X6" s="68">
        <v>26</v>
      </c>
      <c r="Y6" s="87">
        <v>0</v>
      </c>
      <c r="Z6" s="90">
        <v>26</v>
      </c>
      <c r="AA6" s="87">
        <f t="shared" si="2"/>
        <v>162</v>
      </c>
      <c r="AB6" s="74">
        <v>26</v>
      </c>
      <c r="AC6" s="8"/>
      <c r="AD6" s="6"/>
      <c r="AE6" s="8"/>
      <c r="AF6" s="8"/>
      <c r="AG6" s="8"/>
      <c r="AH6" s="6"/>
      <c r="AI6" s="12"/>
    </row>
    <row r="7" spans="1:35" ht="16.5" x14ac:dyDescent="0.25">
      <c r="A7" s="80" t="s">
        <v>18</v>
      </c>
      <c r="B7" s="87">
        <v>4763</v>
      </c>
      <c r="C7" s="88">
        <v>30359</v>
      </c>
      <c r="D7" s="65">
        <f t="shared" si="3"/>
        <v>15.688922560031621</v>
      </c>
      <c r="E7" s="90">
        <f t="shared" si="4"/>
        <v>10</v>
      </c>
      <c r="F7" s="87">
        <v>212</v>
      </c>
      <c r="G7" s="87">
        <v>4763</v>
      </c>
      <c r="H7" s="65">
        <f t="shared" si="5"/>
        <v>4.4509762754566449</v>
      </c>
      <c r="I7" s="68">
        <v>10</v>
      </c>
      <c r="J7" s="87">
        <v>212</v>
      </c>
      <c r="K7" s="88">
        <v>30359</v>
      </c>
      <c r="L7" s="65">
        <f t="shared" si="6"/>
        <v>0.69831022102177276</v>
      </c>
      <c r="M7" s="68">
        <v>11</v>
      </c>
      <c r="N7" s="87">
        <v>56</v>
      </c>
      <c r="O7" s="88">
        <v>30359</v>
      </c>
      <c r="P7" s="65">
        <f t="shared" si="7"/>
        <v>0.18445930366612867</v>
      </c>
      <c r="Q7" s="70">
        <v>5</v>
      </c>
      <c r="R7" s="87">
        <v>56</v>
      </c>
      <c r="S7" s="87">
        <v>212</v>
      </c>
      <c r="T7" s="72">
        <f t="shared" si="1"/>
        <v>26.415094339622641</v>
      </c>
      <c r="U7" s="92">
        <v>8</v>
      </c>
      <c r="V7" s="88">
        <v>30359</v>
      </c>
      <c r="W7" s="88">
        <v>1</v>
      </c>
      <c r="X7" s="69">
        <v>3</v>
      </c>
      <c r="Y7" s="87">
        <v>6</v>
      </c>
      <c r="Z7" s="90">
        <v>15</v>
      </c>
      <c r="AA7" s="87">
        <f t="shared" si="2"/>
        <v>62</v>
      </c>
      <c r="AB7" s="74">
        <v>7</v>
      </c>
      <c r="AC7" s="8"/>
      <c r="AD7" s="6"/>
      <c r="AE7" s="8"/>
      <c r="AF7" s="8"/>
      <c r="AG7" s="8"/>
      <c r="AH7" s="6"/>
      <c r="AI7" s="12"/>
    </row>
    <row r="8" spans="1:35" ht="16.5" x14ac:dyDescent="0.25">
      <c r="A8" s="80" t="s">
        <v>19</v>
      </c>
      <c r="B8" s="87">
        <v>4556</v>
      </c>
      <c r="C8" s="88">
        <v>29296</v>
      </c>
      <c r="D8" s="65">
        <f t="shared" si="3"/>
        <v>15.55161114145276</v>
      </c>
      <c r="E8" s="90">
        <f t="shared" si="4"/>
        <v>12</v>
      </c>
      <c r="F8" s="87">
        <v>38</v>
      </c>
      <c r="G8" s="87">
        <v>4556</v>
      </c>
      <c r="H8" s="65">
        <f t="shared" si="5"/>
        <v>0.8340649692712907</v>
      </c>
      <c r="I8" s="68">
        <v>26</v>
      </c>
      <c r="J8" s="87">
        <v>38</v>
      </c>
      <c r="K8" s="88">
        <v>29296</v>
      </c>
      <c r="L8" s="65">
        <f t="shared" si="6"/>
        <v>0.12971054068814855</v>
      </c>
      <c r="M8" s="68">
        <v>26</v>
      </c>
      <c r="N8" s="87">
        <v>27</v>
      </c>
      <c r="O8" s="88">
        <v>29296</v>
      </c>
      <c r="P8" s="65">
        <f t="shared" si="7"/>
        <v>9.216275259421082E-2</v>
      </c>
      <c r="Q8" s="95">
        <f t="shared" ref="Q8:Q28" si="8">_xlfn.RANK.EQ(P8,$P$5:$P$30,0)</f>
        <v>12</v>
      </c>
      <c r="R8" s="87">
        <v>27</v>
      </c>
      <c r="S8" s="87">
        <v>38</v>
      </c>
      <c r="T8" s="72">
        <f t="shared" si="1"/>
        <v>71.05263157894737</v>
      </c>
      <c r="U8" s="92">
        <v>26</v>
      </c>
      <c r="V8" s="88">
        <v>29296</v>
      </c>
      <c r="W8" s="88">
        <v>1</v>
      </c>
      <c r="X8" s="69">
        <v>3</v>
      </c>
      <c r="Y8" s="87">
        <v>1</v>
      </c>
      <c r="Z8" s="90">
        <v>22</v>
      </c>
      <c r="AA8" s="87">
        <f t="shared" si="2"/>
        <v>127</v>
      </c>
      <c r="AB8" s="74">
        <v>21</v>
      </c>
      <c r="AC8" s="8"/>
      <c r="AD8" s="6"/>
      <c r="AE8" s="8"/>
      <c r="AF8" s="8"/>
      <c r="AG8" s="8"/>
      <c r="AH8" s="6"/>
      <c r="AI8" s="7"/>
    </row>
    <row r="9" spans="1:35" ht="15.75" customHeight="1" x14ac:dyDescent="0.25">
      <c r="A9" s="80" t="s">
        <v>20</v>
      </c>
      <c r="B9" s="87">
        <v>3052</v>
      </c>
      <c r="C9" s="88">
        <v>31717</v>
      </c>
      <c r="D9" s="65">
        <f t="shared" si="3"/>
        <v>9.6225998675789022</v>
      </c>
      <c r="E9" s="90">
        <f t="shared" si="4"/>
        <v>24</v>
      </c>
      <c r="F9" s="87">
        <v>73</v>
      </c>
      <c r="G9" s="87">
        <v>3052</v>
      </c>
      <c r="H9" s="65">
        <f t="shared" si="5"/>
        <v>2.3918741808650066</v>
      </c>
      <c r="I9" s="68">
        <v>16</v>
      </c>
      <c r="J9" s="87">
        <v>73</v>
      </c>
      <c r="K9" s="88">
        <v>31717</v>
      </c>
      <c r="L9" s="65">
        <f t="shared" si="6"/>
        <v>0.23016048176057002</v>
      </c>
      <c r="M9" s="68">
        <v>17</v>
      </c>
      <c r="N9" s="87">
        <v>67</v>
      </c>
      <c r="O9" s="88">
        <v>31717</v>
      </c>
      <c r="P9" s="65">
        <f t="shared" si="7"/>
        <v>0.21124318188983823</v>
      </c>
      <c r="Q9" s="95">
        <v>4</v>
      </c>
      <c r="R9" s="87">
        <v>67</v>
      </c>
      <c r="S9" s="87">
        <v>73</v>
      </c>
      <c r="T9" s="72">
        <f t="shared" si="1"/>
        <v>91.780821917808225</v>
      </c>
      <c r="U9" s="71">
        <v>1</v>
      </c>
      <c r="V9" s="88">
        <v>31717</v>
      </c>
      <c r="W9" s="88">
        <v>0</v>
      </c>
      <c r="X9" s="68">
        <v>26</v>
      </c>
      <c r="Y9" s="87">
        <v>9</v>
      </c>
      <c r="Z9" s="90">
        <v>10</v>
      </c>
      <c r="AA9" s="87">
        <f t="shared" si="2"/>
        <v>98</v>
      </c>
      <c r="AB9" s="74">
        <v>16</v>
      </c>
      <c r="AC9" s="8"/>
      <c r="AD9" s="6"/>
      <c r="AE9" s="8"/>
      <c r="AF9" s="8"/>
      <c r="AG9" s="8"/>
      <c r="AH9" s="6"/>
      <c r="AI9" s="7"/>
    </row>
    <row r="10" spans="1:35" ht="16.5" x14ac:dyDescent="0.25">
      <c r="A10" s="80" t="s">
        <v>21</v>
      </c>
      <c r="B10" s="87">
        <v>7011</v>
      </c>
      <c r="C10" s="88">
        <v>41050</v>
      </c>
      <c r="D10" s="65">
        <f t="shared" si="3"/>
        <v>17.079171741778318</v>
      </c>
      <c r="E10" s="89">
        <f t="shared" si="4"/>
        <v>7</v>
      </c>
      <c r="F10" s="87">
        <v>35</v>
      </c>
      <c r="G10" s="87">
        <v>7011</v>
      </c>
      <c r="H10" s="65">
        <f t="shared" si="5"/>
        <v>0.49921551847097423</v>
      </c>
      <c r="I10" s="68">
        <v>26</v>
      </c>
      <c r="J10" s="87">
        <v>35</v>
      </c>
      <c r="K10" s="88">
        <v>41050</v>
      </c>
      <c r="L10" s="65">
        <f t="shared" si="6"/>
        <v>8.5261875761266745E-2</v>
      </c>
      <c r="M10" s="68">
        <v>26</v>
      </c>
      <c r="N10" s="87">
        <v>11</v>
      </c>
      <c r="O10" s="88">
        <v>41050</v>
      </c>
      <c r="P10" s="65">
        <f t="shared" si="7"/>
        <v>2.679658952496955E-2</v>
      </c>
      <c r="Q10" s="95">
        <f t="shared" si="8"/>
        <v>19</v>
      </c>
      <c r="R10" s="87">
        <v>11</v>
      </c>
      <c r="S10" s="87">
        <v>35</v>
      </c>
      <c r="T10" s="72">
        <f t="shared" si="1"/>
        <v>31.428571428571427</v>
      </c>
      <c r="U10" s="92">
        <v>6</v>
      </c>
      <c r="V10" s="88">
        <v>41050</v>
      </c>
      <c r="W10" s="88">
        <v>1</v>
      </c>
      <c r="X10" s="69">
        <v>3</v>
      </c>
      <c r="Y10" s="87">
        <v>15</v>
      </c>
      <c r="Z10" s="90">
        <v>4</v>
      </c>
      <c r="AA10" s="87">
        <f t="shared" si="2"/>
        <v>91</v>
      </c>
      <c r="AB10" s="74">
        <v>13</v>
      </c>
      <c r="AC10" s="8"/>
      <c r="AD10" s="6"/>
      <c r="AE10" s="8"/>
      <c r="AF10" s="8"/>
      <c r="AG10" s="8"/>
      <c r="AH10" s="6"/>
      <c r="AI10" s="7"/>
    </row>
    <row r="11" spans="1:35" ht="16.5" x14ac:dyDescent="0.25">
      <c r="A11" s="80" t="s">
        <v>22</v>
      </c>
      <c r="B11" s="87">
        <v>11116</v>
      </c>
      <c r="C11" s="88">
        <v>117356</v>
      </c>
      <c r="D11" s="65">
        <f t="shared" si="3"/>
        <v>9.4720338116500233</v>
      </c>
      <c r="E11" s="90">
        <f t="shared" si="4"/>
        <v>25</v>
      </c>
      <c r="F11" s="87">
        <v>101</v>
      </c>
      <c r="G11" s="87">
        <v>11116</v>
      </c>
      <c r="H11" s="65">
        <f t="shared" si="5"/>
        <v>0.90860021590500173</v>
      </c>
      <c r="I11" s="68">
        <v>18</v>
      </c>
      <c r="J11" s="87">
        <v>101</v>
      </c>
      <c r="K11" s="88">
        <v>117356</v>
      </c>
      <c r="L11" s="65">
        <f t="shared" si="6"/>
        <v>8.6062919663246862E-2</v>
      </c>
      <c r="M11" s="68">
        <v>19</v>
      </c>
      <c r="N11" s="87">
        <v>33</v>
      </c>
      <c r="O11" s="88">
        <v>117356</v>
      </c>
      <c r="P11" s="65">
        <f t="shared" si="7"/>
        <v>2.8119567810763826E-2</v>
      </c>
      <c r="Q11" s="95">
        <f t="shared" si="8"/>
        <v>18</v>
      </c>
      <c r="R11" s="87">
        <v>33</v>
      </c>
      <c r="S11" s="87">
        <v>101</v>
      </c>
      <c r="T11" s="72">
        <f t="shared" ref="T11:T16" si="9">R11/S11*100</f>
        <v>32.673267326732677</v>
      </c>
      <c r="U11" s="92">
        <v>5</v>
      </c>
      <c r="V11" s="88">
        <v>117356</v>
      </c>
      <c r="W11" s="88">
        <v>2</v>
      </c>
      <c r="X11" s="69">
        <v>2</v>
      </c>
      <c r="Y11" s="87">
        <v>2</v>
      </c>
      <c r="Z11" s="90">
        <v>20</v>
      </c>
      <c r="AA11" s="87">
        <f t="shared" si="2"/>
        <v>107</v>
      </c>
      <c r="AB11" s="74">
        <v>17</v>
      </c>
      <c r="AC11" s="8"/>
      <c r="AD11" s="13"/>
      <c r="AE11" s="8"/>
      <c r="AF11" s="8"/>
      <c r="AG11" s="8"/>
      <c r="AH11" s="6"/>
      <c r="AI11" s="7"/>
    </row>
    <row r="12" spans="1:35" ht="16.5" x14ac:dyDescent="0.25">
      <c r="A12" s="80" t="s">
        <v>23</v>
      </c>
      <c r="B12" s="87">
        <v>64197</v>
      </c>
      <c r="C12" s="88">
        <v>463809</v>
      </c>
      <c r="D12" s="65">
        <f t="shared" si="3"/>
        <v>13.841257931605465</v>
      </c>
      <c r="E12" s="90">
        <f t="shared" si="4"/>
        <v>18</v>
      </c>
      <c r="F12" s="87">
        <v>2698</v>
      </c>
      <c r="G12" s="87">
        <v>64197</v>
      </c>
      <c r="H12" s="65">
        <f t="shared" si="5"/>
        <v>4.2026885991557243</v>
      </c>
      <c r="I12" s="68">
        <v>11</v>
      </c>
      <c r="J12" s="87">
        <v>2698</v>
      </c>
      <c r="K12" s="88">
        <v>463809</v>
      </c>
      <c r="L12" s="65">
        <f t="shared" si="6"/>
        <v>0.5817049690713203</v>
      </c>
      <c r="M12" s="68">
        <v>12</v>
      </c>
      <c r="N12" s="87">
        <v>172</v>
      </c>
      <c r="O12" s="88">
        <v>463809</v>
      </c>
      <c r="P12" s="65">
        <f t="shared" si="7"/>
        <v>3.7084230793279133E-2</v>
      </c>
      <c r="Q12" s="95">
        <f t="shared" si="8"/>
        <v>17</v>
      </c>
      <c r="R12" s="87">
        <v>172</v>
      </c>
      <c r="S12" s="87">
        <v>2698</v>
      </c>
      <c r="T12" s="72">
        <f t="shared" si="9"/>
        <v>6.375092661230541</v>
      </c>
      <c r="U12" s="92">
        <v>13</v>
      </c>
      <c r="V12" s="88">
        <v>463809</v>
      </c>
      <c r="W12" s="88">
        <v>4</v>
      </c>
      <c r="X12" s="69">
        <f t="shared" ref="X12:X26" si="10">_xlfn.RANK.EQ(W12,$W$6:$W$31,0)</f>
        <v>1</v>
      </c>
      <c r="Y12" s="87">
        <v>32</v>
      </c>
      <c r="Z12" s="90">
        <v>1</v>
      </c>
      <c r="AA12" s="87">
        <f t="shared" si="2"/>
        <v>73</v>
      </c>
      <c r="AB12" s="74">
        <v>10</v>
      </c>
      <c r="AC12" s="8"/>
      <c r="AD12" s="6"/>
      <c r="AE12" s="8"/>
      <c r="AF12" s="8"/>
      <c r="AG12" s="8"/>
      <c r="AH12" s="6"/>
      <c r="AI12" s="7"/>
    </row>
    <row r="13" spans="1:35" ht="16.5" x14ac:dyDescent="0.25">
      <c r="A13" s="80" t="s">
        <v>24</v>
      </c>
      <c r="B13" s="87">
        <v>4307</v>
      </c>
      <c r="C13" s="88">
        <v>28355</v>
      </c>
      <c r="D13" s="65">
        <f t="shared" si="3"/>
        <v>15.189560923999295</v>
      </c>
      <c r="E13" s="90">
        <f t="shared" si="4"/>
        <v>13</v>
      </c>
      <c r="F13" s="87">
        <v>421</v>
      </c>
      <c r="G13" s="87">
        <v>4307</v>
      </c>
      <c r="H13" s="65">
        <f t="shared" si="5"/>
        <v>9.7747852333410723</v>
      </c>
      <c r="I13" s="68">
        <v>5</v>
      </c>
      <c r="J13" s="87">
        <v>421</v>
      </c>
      <c r="K13" s="88">
        <v>28355</v>
      </c>
      <c r="L13" s="65">
        <f t="shared" si="6"/>
        <v>1.4847469582084289</v>
      </c>
      <c r="M13" s="68">
        <v>4</v>
      </c>
      <c r="N13" s="87">
        <v>115</v>
      </c>
      <c r="O13" s="88">
        <v>28355</v>
      </c>
      <c r="P13" s="65">
        <f t="shared" si="7"/>
        <v>0.40557220948686296</v>
      </c>
      <c r="Q13" s="95">
        <f t="shared" si="8"/>
        <v>1</v>
      </c>
      <c r="R13" s="87">
        <v>115</v>
      </c>
      <c r="S13" s="87">
        <v>421</v>
      </c>
      <c r="T13" s="72">
        <f t="shared" si="9"/>
        <v>27.315914489311165</v>
      </c>
      <c r="U13" s="92">
        <v>7</v>
      </c>
      <c r="V13" s="88">
        <v>28355</v>
      </c>
      <c r="W13" s="88">
        <v>0</v>
      </c>
      <c r="X13" s="69">
        <v>26</v>
      </c>
      <c r="Y13" s="87">
        <v>7</v>
      </c>
      <c r="Z13" s="90">
        <v>12</v>
      </c>
      <c r="AA13" s="87">
        <f t="shared" si="2"/>
        <v>68</v>
      </c>
      <c r="AB13" s="74">
        <v>9</v>
      </c>
      <c r="AC13" s="8"/>
      <c r="AD13" s="6"/>
      <c r="AE13" s="8"/>
      <c r="AF13" s="8"/>
      <c r="AG13" s="8"/>
      <c r="AH13" s="6"/>
      <c r="AI13" s="7"/>
    </row>
    <row r="14" spans="1:35" ht="16.5" x14ac:dyDescent="0.25">
      <c r="A14" s="80" t="s">
        <v>25</v>
      </c>
      <c r="B14" s="87">
        <v>3050</v>
      </c>
      <c r="C14" s="88">
        <v>21130</v>
      </c>
      <c r="D14" s="65">
        <f t="shared" si="3"/>
        <v>14.434453383814482</v>
      </c>
      <c r="E14" s="90">
        <f t="shared" si="4"/>
        <v>16</v>
      </c>
      <c r="F14" s="87">
        <v>48</v>
      </c>
      <c r="G14" s="87">
        <v>3050</v>
      </c>
      <c r="H14" s="65">
        <f t="shared" si="5"/>
        <v>1.5737704918032787</v>
      </c>
      <c r="I14" s="68">
        <v>26</v>
      </c>
      <c r="J14" s="87">
        <v>48</v>
      </c>
      <c r="K14" s="88">
        <v>21130</v>
      </c>
      <c r="L14" s="65">
        <f t="shared" si="6"/>
        <v>0.22716516800757219</v>
      </c>
      <c r="M14" s="68">
        <v>26</v>
      </c>
      <c r="N14" s="87">
        <v>11</v>
      </c>
      <c r="O14" s="88">
        <v>21130</v>
      </c>
      <c r="P14" s="65">
        <f t="shared" si="7"/>
        <v>5.2058684335068627E-2</v>
      </c>
      <c r="Q14" s="95">
        <v>16</v>
      </c>
      <c r="R14" s="87">
        <v>11</v>
      </c>
      <c r="S14" s="87">
        <v>48</v>
      </c>
      <c r="T14" s="72">
        <f t="shared" si="9"/>
        <v>22.916666666666664</v>
      </c>
      <c r="U14" s="92">
        <v>26</v>
      </c>
      <c r="V14" s="88">
        <v>21130</v>
      </c>
      <c r="W14" s="88">
        <v>1</v>
      </c>
      <c r="X14" s="69">
        <v>3</v>
      </c>
      <c r="Y14" s="87">
        <v>1</v>
      </c>
      <c r="Z14" s="90">
        <v>22</v>
      </c>
      <c r="AA14" s="87">
        <f t="shared" si="2"/>
        <v>135</v>
      </c>
      <c r="AB14" s="74">
        <v>23</v>
      </c>
      <c r="AC14" s="8"/>
      <c r="AD14" s="6"/>
      <c r="AE14" s="8"/>
      <c r="AF14" s="8"/>
      <c r="AG14" s="8"/>
      <c r="AH14" s="6"/>
      <c r="AI14" s="7"/>
    </row>
    <row r="15" spans="1:35" ht="16.5" x14ac:dyDescent="0.25">
      <c r="A15" s="80" t="s">
        <v>26</v>
      </c>
      <c r="B15" s="87">
        <v>5152</v>
      </c>
      <c r="C15" s="88">
        <v>31548</v>
      </c>
      <c r="D15" s="65">
        <f t="shared" si="3"/>
        <v>16.330670723976162</v>
      </c>
      <c r="E15" s="90">
        <f t="shared" si="4"/>
        <v>8</v>
      </c>
      <c r="F15" s="87">
        <v>951</v>
      </c>
      <c r="G15" s="87">
        <v>5152</v>
      </c>
      <c r="H15" s="65">
        <f t="shared" si="5"/>
        <v>18.458850931677016</v>
      </c>
      <c r="I15" s="68">
        <v>1</v>
      </c>
      <c r="J15" s="87">
        <v>951</v>
      </c>
      <c r="K15" s="88">
        <v>31548</v>
      </c>
      <c r="L15" s="65">
        <f t="shared" si="6"/>
        <v>3.0144541650817804</v>
      </c>
      <c r="M15" s="68">
        <f t="shared" ref="M15:M29" si="11">_xlfn.RANK.EQ(L15,$L$5:$L$30,0)</f>
        <v>2</v>
      </c>
      <c r="N15" s="87">
        <v>40</v>
      </c>
      <c r="O15" s="88">
        <v>31548</v>
      </c>
      <c r="P15" s="65">
        <f t="shared" si="7"/>
        <v>0.12679092177000129</v>
      </c>
      <c r="Q15" s="95">
        <f t="shared" si="8"/>
        <v>8</v>
      </c>
      <c r="R15" s="87">
        <v>40</v>
      </c>
      <c r="S15" s="87">
        <v>951</v>
      </c>
      <c r="T15" s="72">
        <f t="shared" si="9"/>
        <v>4.2060988433228186</v>
      </c>
      <c r="U15" s="92">
        <v>15</v>
      </c>
      <c r="V15" s="88">
        <v>31548</v>
      </c>
      <c r="W15" s="88">
        <v>1</v>
      </c>
      <c r="X15" s="69">
        <v>3</v>
      </c>
      <c r="Y15" s="87">
        <v>16</v>
      </c>
      <c r="Z15" s="90">
        <v>3</v>
      </c>
      <c r="AA15" s="87">
        <f t="shared" si="2"/>
        <v>40</v>
      </c>
      <c r="AB15" s="76">
        <v>1</v>
      </c>
      <c r="AC15" s="8"/>
      <c r="AD15" s="6"/>
      <c r="AE15" s="8"/>
      <c r="AF15" s="8"/>
      <c r="AG15" s="8"/>
      <c r="AH15" s="6"/>
      <c r="AI15" s="7"/>
    </row>
    <row r="16" spans="1:35" ht="16.5" x14ac:dyDescent="0.25">
      <c r="A16" s="80" t="s">
        <v>27</v>
      </c>
      <c r="B16" s="87">
        <v>994</v>
      </c>
      <c r="C16" s="88">
        <v>17281</v>
      </c>
      <c r="D16" s="65">
        <f t="shared" si="3"/>
        <v>5.7519819454892662</v>
      </c>
      <c r="E16" s="90">
        <f t="shared" si="4"/>
        <v>26</v>
      </c>
      <c r="F16" s="87">
        <v>124</v>
      </c>
      <c r="G16" s="87">
        <v>994</v>
      </c>
      <c r="H16" s="65">
        <f t="shared" si="5"/>
        <v>12.474849094567404</v>
      </c>
      <c r="I16" s="68">
        <v>4</v>
      </c>
      <c r="J16" s="87">
        <v>124</v>
      </c>
      <c r="K16" s="88">
        <v>17281</v>
      </c>
      <c r="L16" s="65">
        <f t="shared" si="6"/>
        <v>0.71755106764654819</v>
      </c>
      <c r="M16" s="68">
        <v>10</v>
      </c>
      <c r="N16" s="87">
        <v>17</v>
      </c>
      <c r="O16" s="88">
        <v>17281</v>
      </c>
      <c r="P16" s="65">
        <f t="shared" si="7"/>
        <v>9.8373936693478395E-2</v>
      </c>
      <c r="Q16" s="95">
        <f t="shared" si="8"/>
        <v>11</v>
      </c>
      <c r="R16" s="87">
        <v>17</v>
      </c>
      <c r="S16" s="87">
        <v>124</v>
      </c>
      <c r="T16" s="72">
        <f t="shared" si="9"/>
        <v>13.709677419354838</v>
      </c>
      <c r="U16" s="92">
        <v>11</v>
      </c>
      <c r="V16" s="88">
        <v>17281</v>
      </c>
      <c r="W16" s="88">
        <v>1</v>
      </c>
      <c r="X16" s="68">
        <v>3</v>
      </c>
      <c r="Y16" s="87">
        <v>7</v>
      </c>
      <c r="Z16" s="90">
        <v>12</v>
      </c>
      <c r="AA16" s="87">
        <f t="shared" si="2"/>
        <v>77</v>
      </c>
      <c r="AB16" s="74">
        <v>11</v>
      </c>
      <c r="AC16" s="8"/>
      <c r="AD16" s="6"/>
      <c r="AE16" s="8"/>
      <c r="AF16" s="8"/>
      <c r="AG16" s="8"/>
      <c r="AH16" s="6"/>
      <c r="AI16" s="7"/>
    </row>
    <row r="17" spans="1:35" s="1" customFormat="1" ht="16.5" x14ac:dyDescent="0.25">
      <c r="A17" s="91" t="s">
        <v>28</v>
      </c>
      <c r="B17" s="87">
        <v>3541</v>
      </c>
      <c r="C17" s="88">
        <v>22576</v>
      </c>
      <c r="D17" s="65">
        <f t="shared" si="3"/>
        <v>15.684798015591777</v>
      </c>
      <c r="E17" s="90">
        <f t="shared" si="4"/>
        <v>11</v>
      </c>
      <c r="F17" s="87">
        <v>263</v>
      </c>
      <c r="G17" s="87">
        <v>3541</v>
      </c>
      <c r="H17" s="65">
        <f t="shared" si="5"/>
        <v>7.4272804292572712</v>
      </c>
      <c r="I17" s="68">
        <v>7</v>
      </c>
      <c r="J17" s="87">
        <v>263</v>
      </c>
      <c r="K17" s="88">
        <v>22576</v>
      </c>
      <c r="L17" s="65">
        <f t="shared" si="6"/>
        <v>1.1649539333805812</v>
      </c>
      <c r="M17" s="68">
        <f t="shared" si="11"/>
        <v>5</v>
      </c>
      <c r="N17" s="87">
        <v>87</v>
      </c>
      <c r="O17" s="88">
        <v>22576</v>
      </c>
      <c r="P17" s="65">
        <f t="shared" si="7"/>
        <v>0.38536498936924168</v>
      </c>
      <c r="Q17" s="70">
        <v>2</v>
      </c>
      <c r="R17" s="87">
        <v>87</v>
      </c>
      <c r="S17" s="87">
        <v>263</v>
      </c>
      <c r="T17" s="72">
        <f>R17/S17*100</f>
        <v>33.079847908745244</v>
      </c>
      <c r="U17" s="92">
        <v>4</v>
      </c>
      <c r="V17" s="88">
        <v>22576</v>
      </c>
      <c r="W17" s="88">
        <v>1</v>
      </c>
      <c r="X17" s="69">
        <v>3</v>
      </c>
      <c r="Y17" s="87">
        <v>0</v>
      </c>
      <c r="Z17" s="90">
        <v>26</v>
      </c>
      <c r="AA17" s="87">
        <f t="shared" si="2"/>
        <v>58</v>
      </c>
      <c r="AB17" s="74">
        <v>5</v>
      </c>
      <c r="AC17" s="8"/>
      <c r="AD17" s="6"/>
      <c r="AE17" s="8"/>
      <c r="AF17" s="8"/>
      <c r="AG17" s="8"/>
      <c r="AH17" s="6"/>
      <c r="AI17" s="7"/>
    </row>
    <row r="18" spans="1:35" ht="18.75" x14ac:dyDescent="0.3">
      <c r="A18" s="80" t="s">
        <v>29</v>
      </c>
      <c r="B18" s="87">
        <v>2510</v>
      </c>
      <c r="C18" s="88">
        <v>12664</v>
      </c>
      <c r="D18" s="65">
        <f t="shared" si="3"/>
        <v>19.819962097283639</v>
      </c>
      <c r="E18" s="90">
        <f t="shared" si="4"/>
        <v>4</v>
      </c>
      <c r="F18" s="87">
        <v>65</v>
      </c>
      <c r="G18" s="87">
        <v>2510</v>
      </c>
      <c r="H18" s="65">
        <f t="shared" si="5"/>
        <v>2.5896414342629481</v>
      </c>
      <c r="I18" s="69">
        <v>15</v>
      </c>
      <c r="J18" s="87">
        <v>65</v>
      </c>
      <c r="K18" s="88">
        <v>12664</v>
      </c>
      <c r="L18" s="65">
        <f t="shared" si="6"/>
        <v>0.51326595072646874</v>
      </c>
      <c r="M18" s="69">
        <v>13</v>
      </c>
      <c r="N18" s="87">
        <v>23</v>
      </c>
      <c r="O18" s="88">
        <v>12664</v>
      </c>
      <c r="P18" s="65">
        <f t="shared" si="7"/>
        <v>0.18161718256475046</v>
      </c>
      <c r="Q18" s="70">
        <v>6</v>
      </c>
      <c r="R18" s="87">
        <v>23</v>
      </c>
      <c r="S18" s="87">
        <v>65</v>
      </c>
      <c r="T18" s="72">
        <f t="shared" ref="T18:T30" si="12">R18/S18*100</f>
        <v>35.384615384615387</v>
      </c>
      <c r="U18" s="92">
        <v>3</v>
      </c>
      <c r="V18" s="88">
        <v>12664</v>
      </c>
      <c r="W18" s="88">
        <v>1</v>
      </c>
      <c r="X18" s="69">
        <v>3</v>
      </c>
      <c r="Y18" s="87">
        <v>5</v>
      </c>
      <c r="Z18" s="90">
        <v>16</v>
      </c>
      <c r="AA18" s="87">
        <f t="shared" si="2"/>
        <v>60</v>
      </c>
      <c r="AB18" s="79">
        <v>6</v>
      </c>
      <c r="AC18" s="8"/>
      <c r="AD18" s="6"/>
      <c r="AE18" s="8"/>
      <c r="AF18" s="8"/>
      <c r="AG18" s="8"/>
      <c r="AH18" s="6"/>
      <c r="AI18" s="7"/>
    </row>
    <row r="19" spans="1:35" ht="16.5" x14ac:dyDescent="0.25">
      <c r="A19" s="80" t="s">
        <v>30</v>
      </c>
      <c r="B19" s="87">
        <v>1766</v>
      </c>
      <c r="C19" s="88">
        <v>12423</v>
      </c>
      <c r="D19" s="65">
        <f t="shared" si="3"/>
        <v>14.215567898253239</v>
      </c>
      <c r="E19" s="90">
        <f t="shared" si="4"/>
        <v>17</v>
      </c>
      <c r="F19" s="87">
        <v>250</v>
      </c>
      <c r="G19" s="87">
        <v>1766</v>
      </c>
      <c r="H19" s="65">
        <f t="shared" si="5"/>
        <v>14.156285390713478</v>
      </c>
      <c r="I19" s="68">
        <v>3</v>
      </c>
      <c r="J19" s="87">
        <v>250</v>
      </c>
      <c r="K19" s="88">
        <v>12423</v>
      </c>
      <c r="L19" s="65">
        <f t="shared" si="6"/>
        <v>2.0123963615873786</v>
      </c>
      <c r="M19" s="68">
        <f t="shared" si="11"/>
        <v>3</v>
      </c>
      <c r="N19" s="87">
        <v>33</v>
      </c>
      <c r="O19" s="88">
        <v>12423</v>
      </c>
      <c r="P19" s="65">
        <f t="shared" si="7"/>
        <v>0.26563631972953394</v>
      </c>
      <c r="Q19" s="70">
        <v>3</v>
      </c>
      <c r="R19" s="87">
        <v>33</v>
      </c>
      <c r="S19" s="87">
        <v>250</v>
      </c>
      <c r="T19" s="72">
        <f t="shared" si="12"/>
        <v>13.200000000000001</v>
      </c>
      <c r="U19" s="92">
        <v>12</v>
      </c>
      <c r="V19" s="88">
        <v>12423</v>
      </c>
      <c r="W19" s="88">
        <v>1</v>
      </c>
      <c r="X19" s="69">
        <v>3</v>
      </c>
      <c r="Y19" s="87">
        <v>9</v>
      </c>
      <c r="Z19" s="90">
        <v>10</v>
      </c>
      <c r="AA19" s="87">
        <f t="shared" si="2"/>
        <v>51</v>
      </c>
      <c r="AB19" s="74">
        <v>4</v>
      </c>
      <c r="AC19" s="8"/>
      <c r="AD19" s="6"/>
      <c r="AE19" s="8"/>
      <c r="AF19" s="8"/>
      <c r="AG19" s="8"/>
      <c r="AH19" s="6"/>
      <c r="AI19" s="7"/>
    </row>
    <row r="20" spans="1:35" ht="16.5" x14ac:dyDescent="0.25">
      <c r="A20" s="80" t="s">
        <v>31</v>
      </c>
      <c r="B20" s="87">
        <v>3623</v>
      </c>
      <c r="C20" s="88">
        <v>19851</v>
      </c>
      <c r="D20" s="65">
        <f t="shared" si="3"/>
        <v>18.250969724447131</v>
      </c>
      <c r="E20" s="90">
        <f t="shared" si="4"/>
        <v>5</v>
      </c>
      <c r="F20" s="87">
        <v>55</v>
      </c>
      <c r="G20" s="87">
        <v>3623</v>
      </c>
      <c r="H20" s="65">
        <f t="shared" si="5"/>
        <v>1.5180789401048853</v>
      </c>
      <c r="I20" s="68">
        <v>17</v>
      </c>
      <c r="J20" s="87">
        <v>55</v>
      </c>
      <c r="K20" s="88">
        <v>19851</v>
      </c>
      <c r="L20" s="65">
        <f t="shared" si="6"/>
        <v>0.27706412775175054</v>
      </c>
      <c r="M20" s="68">
        <v>16</v>
      </c>
      <c r="N20" s="87">
        <v>1</v>
      </c>
      <c r="O20" s="88">
        <v>19851</v>
      </c>
      <c r="P20" s="65">
        <f t="shared" si="7"/>
        <v>5.0375295954863735E-3</v>
      </c>
      <c r="Q20" s="95">
        <f t="shared" si="8"/>
        <v>20</v>
      </c>
      <c r="R20" s="87">
        <v>1</v>
      </c>
      <c r="S20" s="87">
        <v>55</v>
      </c>
      <c r="T20" s="72">
        <f t="shared" si="12"/>
        <v>1.8181818181818181</v>
      </c>
      <c r="U20" s="71">
        <v>17</v>
      </c>
      <c r="V20" s="88">
        <v>19851</v>
      </c>
      <c r="W20" s="88">
        <v>0</v>
      </c>
      <c r="X20" s="68">
        <v>26</v>
      </c>
      <c r="Y20" s="87">
        <v>1</v>
      </c>
      <c r="Z20" s="90">
        <v>22</v>
      </c>
      <c r="AA20" s="87">
        <f t="shared" si="2"/>
        <v>123</v>
      </c>
      <c r="AB20" s="74">
        <v>20</v>
      </c>
      <c r="AC20" s="8"/>
      <c r="AD20" s="6"/>
      <c r="AE20" s="8"/>
      <c r="AF20" s="8"/>
      <c r="AG20" s="8"/>
      <c r="AH20" s="6"/>
      <c r="AI20" s="7"/>
    </row>
    <row r="21" spans="1:35" ht="16.5" x14ac:dyDescent="0.25">
      <c r="A21" s="80" t="s">
        <v>32</v>
      </c>
      <c r="B21" s="87">
        <v>3703</v>
      </c>
      <c r="C21" s="88">
        <v>29546</v>
      </c>
      <c r="D21" s="65">
        <f t="shared" si="3"/>
        <v>12.532999390780478</v>
      </c>
      <c r="E21" s="90">
        <f t="shared" si="4"/>
        <v>20</v>
      </c>
      <c r="F21" s="87">
        <v>15</v>
      </c>
      <c r="G21" s="87">
        <v>3703</v>
      </c>
      <c r="H21" s="65">
        <f t="shared" si="5"/>
        <v>0.40507696462327841</v>
      </c>
      <c r="I21" s="68">
        <v>26</v>
      </c>
      <c r="J21" s="87">
        <v>15</v>
      </c>
      <c r="K21" s="88">
        <v>29546</v>
      </c>
      <c r="L21" s="65">
        <f t="shared" si="6"/>
        <v>5.0768293508427542E-2</v>
      </c>
      <c r="M21" s="68">
        <v>26</v>
      </c>
      <c r="N21" s="87">
        <v>1</v>
      </c>
      <c r="O21" s="88">
        <v>29546</v>
      </c>
      <c r="P21" s="65">
        <f t="shared" si="7"/>
        <v>3.3845529005618355E-3</v>
      </c>
      <c r="Q21" s="95">
        <f t="shared" si="8"/>
        <v>21</v>
      </c>
      <c r="R21" s="87">
        <v>1</v>
      </c>
      <c r="S21" s="87">
        <v>15</v>
      </c>
      <c r="T21" s="72">
        <f t="shared" si="12"/>
        <v>6.666666666666667</v>
      </c>
      <c r="U21" s="92">
        <v>26</v>
      </c>
      <c r="V21" s="88">
        <v>29546</v>
      </c>
      <c r="W21" s="88">
        <v>1</v>
      </c>
      <c r="X21" s="69">
        <v>3</v>
      </c>
      <c r="Y21" s="87">
        <v>3</v>
      </c>
      <c r="Z21" s="90">
        <v>18</v>
      </c>
      <c r="AA21" s="87">
        <f t="shared" si="2"/>
        <v>140</v>
      </c>
      <c r="AB21" s="74">
        <v>24</v>
      </c>
      <c r="AC21" s="8"/>
      <c r="AD21" s="6"/>
      <c r="AE21" s="8"/>
      <c r="AF21" s="8"/>
      <c r="AG21" s="8"/>
      <c r="AH21" s="6"/>
      <c r="AI21" s="7"/>
    </row>
    <row r="22" spans="1:35" ht="16.5" x14ac:dyDescent="0.25">
      <c r="A22" s="80" t="s">
        <v>33</v>
      </c>
      <c r="B22" s="87">
        <v>1515</v>
      </c>
      <c r="C22" s="88">
        <v>11089</v>
      </c>
      <c r="D22" s="65">
        <f t="shared" si="3"/>
        <v>13.662187753629723</v>
      </c>
      <c r="E22" s="90">
        <f t="shared" si="4"/>
        <v>19</v>
      </c>
      <c r="F22" s="87">
        <v>125</v>
      </c>
      <c r="G22" s="87">
        <v>1515</v>
      </c>
      <c r="H22" s="65">
        <f t="shared" si="5"/>
        <v>8.2508250825082499</v>
      </c>
      <c r="I22" s="68">
        <v>6</v>
      </c>
      <c r="J22" s="87">
        <v>125</v>
      </c>
      <c r="K22" s="88">
        <v>11089</v>
      </c>
      <c r="L22" s="65">
        <f t="shared" si="6"/>
        <v>1.1272432139958517</v>
      </c>
      <c r="M22" s="68">
        <f t="shared" si="11"/>
        <v>6</v>
      </c>
      <c r="N22" s="87">
        <v>0</v>
      </c>
      <c r="O22" s="88">
        <v>11089</v>
      </c>
      <c r="P22" s="65">
        <f t="shared" si="7"/>
        <v>0</v>
      </c>
      <c r="Q22" s="95">
        <v>26</v>
      </c>
      <c r="R22" s="87">
        <v>0</v>
      </c>
      <c r="S22" s="87">
        <v>125</v>
      </c>
      <c r="T22" s="72">
        <f t="shared" si="12"/>
        <v>0</v>
      </c>
      <c r="U22" s="92">
        <v>26</v>
      </c>
      <c r="V22" s="88">
        <v>11089</v>
      </c>
      <c r="W22" s="88">
        <v>1</v>
      </c>
      <c r="X22" s="69">
        <v>3</v>
      </c>
      <c r="Y22" s="87">
        <v>14</v>
      </c>
      <c r="Z22" s="90">
        <v>5</v>
      </c>
      <c r="AA22" s="87">
        <f t="shared" si="2"/>
        <v>91</v>
      </c>
      <c r="AB22" s="74">
        <v>13</v>
      </c>
      <c r="AC22" s="8"/>
      <c r="AD22" s="6"/>
      <c r="AE22" s="8"/>
      <c r="AF22" s="8"/>
      <c r="AG22" s="8"/>
      <c r="AH22" s="6"/>
      <c r="AI22" s="7"/>
    </row>
    <row r="23" spans="1:35" ht="16.5" x14ac:dyDescent="0.25">
      <c r="A23" s="80" t="s">
        <v>34</v>
      </c>
      <c r="B23" s="87">
        <v>3035</v>
      </c>
      <c r="C23" s="88">
        <v>20389</v>
      </c>
      <c r="D23" s="65">
        <f t="shared" si="3"/>
        <v>14.885477463338074</v>
      </c>
      <c r="E23" s="90">
        <f t="shared" si="4"/>
        <v>15</v>
      </c>
      <c r="F23" s="87">
        <v>182</v>
      </c>
      <c r="G23" s="87">
        <v>3035</v>
      </c>
      <c r="H23" s="65">
        <f t="shared" si="5"/>
        <v>5.9967051070840194</v>
      </c>
      <c r="I23" s="69">
        <v>9</v>
      </c>
      <c r="J23" s="87">
        <v>182</v>
      </c>
      <c r="K23" s="88">
        <v>20389</v>
      </c>
      <c r="L23" s="65">
        <f t="shared" si="6"/>
        <v>0.89263818725783506</v>
      </c>
      <c r="M23" s="69">
        <f t="shared" si="11"/>
        <v>9</v>
      </c>
      <c r="N23" s="87">
        <v>11</v>
      </c>
      <c r="O23" s="88">
        <v>20389</v>
      </c>
      <c r="P23" s="65">
        <f t="shared" si="7"/>
        <v>5.3950659669429593E-2</v>
      </c>
      <c r="Q23" s="70">
        <f t="shared" si="8"/>
        <v>14</v>
      </c>
      <c r="R23" s="87">
        <v>11</v>
      </c>
      <c r="S23" s="87">
        <v>182</v>
      </c>
      <c r="T23" s="72">
        <f t="shared" si="12"/>
        <v>6.0439560439560438</v>
      </c>
      <c r="U23" s="92">
        <v>14</v>
      </c>
      <c r="V23" s="88">
        <v>20389</v>
      </c>
      <c r="W23" s="88">
        <v>1</v>
      </c>
      <c r="X23" s="69">
        <v>3</v>
      </c>
      <c r="Y23" s="87">
        <v>29</v>
      </c>
      <c r="Z23" s="90">
        <v>2</v>
      </c>
      <c r="AA23" s="87">
        <f t="shared" si="2"/>
        <v>66</v>
      </c>
      <c r="AB23" s="74">
        <v>8</v>
      </c>
      <c r="AC23" s="8"/>
      <c r="AD23" s="6"/>
      <c r="AE23" s="8"/>
      <c r="AF23" s="8"/>
      <c r="AG23" s="8"/>
      <c r="AH23" s="6"/>
      <c r="AI23" s="7"/>
    </row>
    <row r="24" spans="1:35" ht="16.5" x14ac:dyDescent="0.25">
      <c r="A24" s="80" t="s">
        <v>35</v>
      </c>
      <c r="B24" s="87">
        <v>3510</v>
      </c>
      <c r="C24" s="88">
        <v>32443</v>
      </c>
      <c r="D24" s="65">
        <f t="shared" si="3"/>
        <v>10.818974817372007</v>
      </c>
      <c r="E24" s="90">
        <f t="shared" si="4"/>
        <v>23</v>
      </c>
      <c r="F24" s="87">
        <v>105</v>
      </c>
      <c r="G24" s="87">
        <v>3510</v>
      </c>
      <c r="H24" s="65">
        <f t="shared" si="5"/>
        <v>2.9914529914529915</v>
      </c>
      <c r="I24" s="68">
        <v>14</v>
      </c>
      <c r="J24" s="87">
        <v>105</v>
      </c>
      <c r="K24" s="88">
        <v>32443</v>
      </c>
      <c r="L24" s="65">
        <f t="shared" si="6"/>
        <v>0.32364454581882074</v>
      </c>
      <c r="M24" s="68">
        <v>15</v>
      </c>
      <c r="N24" s="87">
        <v>0</v>
      </c>
      <c r="O24" s="88">
        <v>32443</v>
      </c>
      <c r="P24" s="65">
        <f t="shared" si="7"/>
        <v>0</v>
      </c>
      <c r="Q24" s="95">
        <v>26</v>
      </c>
      <c r="R24" s="87">
        <v>0</v>
      </c>
      <c r="S24" s="87">
        <v>105</v>
      </c>
      <c r="T24" s="72">
        <f t="shared" si="12"/>
        <v>0</v>
      </c>
      <c r="U24" s="92">
        <v>26</v>
      </c>
      <c r="V24" s="88">
        <v>32443</v>
      </c>
      <c r="W24" s="88">
        <v>1</v>
      </c>
      <c r="X24" s="69">
        <v>3</v>
      </c>
      <c r="Y24" s="87">
        <v>10</v>
      </c>
      <c r="Z24" s="90">
        <v>8</v>
      </c>
      <c r="AA24" s="87">
        <f t="shared" si="2"/>
        <v>115</v>
      </c>
      <c r="AB24" s="74">
        <v>19</v>
      </c>
      <c r="AC24" s="8"/>
      <c r="AD24" s="6"/>
      <c r="AE24" s="8"/>
      <c r="AF24" s="8"/>
      <c r="AG24" s="8"/>
      <c r="AH24" s="6"/>
      <c r="AI24" s="7"/>
    </row>
    <row r="25" spans="1:35" s="1" customFormat="1" ht="18.75" x14ac:dyDescent="0.3">
      <c r="A25" s="91" t="s">
        <v>36</v>
      </c>
      <c r="B25" s="87">
        <v>8728</v>
      </c>
      <c r="C25" s="88">
        <v>58332</v>
      </c>
      <c r="D25" s="65">
        <f t="shared" si="3"/>
        <v>14.962627717204965</v>
      </c>
      <c r="E25" s="90">
        <f t="shared" si="4"/>
        <v>14</v>
      </c>
      <c r="F25" s="87">
        <v>71</v>
      </c>
      <c r="G25" s="87">
        <v>8728</v>
      </c>
      <c r="H25" s="65">
        <f t="shared" si="5"/>
        <v>0.81347387717690189</v>
      </c>
      <c r="I25" s="68">
        <v>19</v>
      </c>
      <c r="J25" s="87">
        <v>71</v>
      </c>
      <c r="K25" s="88">
        <v>58332</v>
      </c>
      <c r="L25" s="65">
        <f t="shared" si="6"/>
        <v>0.121717067818693</v>
      </c>
      <c r="M25" s="68">
        <v>18</v>
      </c>
      <c r="N25" s="87">
        <v>31</v>
      </c>
      <c r="O25" s="88">
        <v>58332</v>
      </c>
      <c r="P25" s="65">
        <f t="shared" si="7"/>
        <v>5.3144071864499758E-2</v>
      </c>
      <c r="Q25" s="95">
        <f t="shared" si="8"/>
        <v>15</v>
      </c>
      <c r="R25" s="87">
        <v>31</v>
      </c>
      <c r="S25" s="87">
        <v>71</v>
      </c>
      <c r="T25" s="72">
        <f t="shared" si="12"/>
        <v>43.661971830985912</v>
      </c>
      <c r="U25" s="92">
        <v>2</v>
      </c>
      <c r="V25" s="88">
        <v>58332</v>
      </c>
      <c r="W25" s="88">
        <v>1</v>
      </c>
      <c r="X25" s="69">
        <v>3</v>
      </c>
      <c r="Y25" s="87">
        <v>12</v>
      </c>
      <c r="Z25" s="90">
        <v>7</v>
      </c>
      <c r="AA25" s="87">
        <f t="shared" si="2"/>
        <v>78</v>
      </c>
      <c r="AB25" s="79">
        <v>12</v>
      </c>
      <c r="AC25" s="8"/>
      <c r="AD25" s="6"/>
      <c r="AE25" s="8"/>
      <c r="AF25" s="8"/>
      <c r="AG25" s="8"/>
      <c r="AH25" s="6"/>
      <c r="AI25" s="7"/>
    </row>
    <row r="26" spans="1:35" ht="16.5" x14ac:dyDescent="0.25">
      <c r="A26" s="80" t="s">
        <v>37</v>
      </c>
      <c r="B26" s="87">
        <v>2337</v>
      </c>
      <c r="C26" s="88">
        <v>10870</v>
      </c>
      <c r="D26" s="65">
        <f t="shared" si="3"/>
        <v>21.499540018399262</v>
      </c>
      <c r="E26" s="90">
        <f t="shared" si="4"/>
        <v>2</v>
      </c>
      <c r="F26" s="87">
        <v>419</v>
      </c>
      <c r="G26" s="87">
        <v>2337</v>
      </c>
      <c r="H26" s="65">
        <f t="shared" si="5"/>
        <v>17.928968763371845</v>
      </c>
      <c r="I26" s="68">
        <v>2</v>
      </c>
      <c r="J26" s="87">
        <v>419</v>
      </c>
      <c r="K26" s="88">
        <v>10870</v>
      </c>
      <c r="L26" s="65">
        <f t="shared" si="6"/>
        <v>3.8546458141674331</v>
      </c>
      <c r="M26" s="68">
        <f t="shared" si="11"/>
        <v>1</v>
      </c>
      <c r="N26" s="87">
        <v>13</v>
      </c>
      <c r="O26" s="88">
        <v>10870</v>
      </c>
      <c r="P26" s="65">
        <f t="shared" si="7"/>
        <v>0.11959521619135235</v>
      </c>
      <c r="Q26" s="95">
        <f t="shared" si="8"/>
        <v>9</v>
      </c>
      <c r="R26" s="87">
        <v>13</v>
      </c>
      <c r="S26" s="87">
        <v>419</v>
      </c>
      <c r="T26" s="72">
        <f t="shared" si="12"/>
        <v>3.1026252983293556</v>
      </c>
      <c r="U26" s="92">
        <v>16</v>
      </c>
      <c r="V26" s="88">
        <v>10870</v>
      </c>
      <c r="W26" s="88">
        <v>1</v>
      </c>
      <c r="X26" s="69">
        <f t="shared" si="10"/>
        <v>3</v>
      </c>
      <c r="Y26" s="87">
        <v>4</v>
      </c>
      <c r="Z26" s="90">
        <v>17</v>
      </c>
      <c r="AA26" s="87">
        <f t="shared" si="2"/>
        <v>50</v>
      </c>
      <c r="AB26" s="77">
        <v>3</v>
      </c>
      <c r="AC26" s="8"/>
      <c r="AD26" s="6"/>
      <c r="AE26" s="8"/>
      <c r="AF26" s="8"/>
      <c r="AG26" s="8"/>
      <c r="AH26" s="6"/>
      <c r="AI26" s="7"/>
    </row>
    <row r="27" spans="1:35" ht="16.5" x14ac:dyDescent="0.25">
      <c r="A27" s="80" t="s">
        <v>38</v>
      </c>
      <c r="B27" s="87">
        <v>1251</v>
      </c>
      <c r="C27" s="88">
        <v>7786</v>
      </c>
      <c r="D27" s="65">
        <f t="shared" si="3"/>
        <v>16.067300282558438</v>
      </c>
      <c r="E27" s="90">
        <f t="shared" si="4"/>
        <v>9</v>
      </c>
      <c r="F27" s="87">
        <v>82</v>
      </c>
      <c r="G27" s="87">
        <v>1251</v>
      </c>
      <c r="H27" s="65">
        <f t="shared" si="5"/>
        <v>6.5547561950439643</v>
      </c>
      <c r="I27" s="69">
        <v>8</v>
      </c>
      <c r="J27" s="87">
        <v>82</v>
      </c>
      <c r="K27" s="88">
        <v>7786</v>
      </c>
      <c r="L27" s="65">
        <f t="shared" si="6"/>
        <v>1.0531723606473156</v>
      </c>
      <c r="M27" s="68">
        <f t="shared" si="11"/>
        <v>7</v>
      </c>
      <c r="N27" s="87">
        <v>0</v>
      </c>
      <c r="O27" s="88">
        <v>7786</v>
      </c>
      <c r="P27" s="65">
        <f t="shared" si="7"/>
        <v>0</v>
      </c>
      <c r="Q27" s="95">
        <v>26</v>
      </c>
      <c r="R27" s="87">
        <v>0</v>
      </c>
      <c r="S27" s="87">
        <v>82</v>
      </c>
      <c r="T27" s="72">
        <f t="shared" si="12"/>
        <v>0</v>
      </c>
      <c r="U27" s="92">
        <v>26</v>
      </c>
      <c r="V27" s="88">
        <v>7786</v>
      </c>
      <c r="W27" s="88">
        <v>1</v>
      </c>
      <c r="X27" s="68">
        <v>3</v>
      </c>
      <c r="Y27" s="87">
        <v>3</v>
      </c>
      <c r="Z27" s="90">
        <v>18</v>
      </c>
      <c r="AA27" s="87">
        <f t="shared" si="2"/>
        <v>97</v>
      </c>
      <c r="AB27" s="74">
        <v>15</v>
      </c>
      <c r="AC27" s="8"/>
      <c r="AD27" s="13"/>
      <c r="AE27" s="8"/>
      <c r="AF27" s="8"/>
      <c r="AG27" s="8"/>
      <c r="AH27" s="6"/>
      <c r="AI27" s="7"/>
    </row>
    <row r="28" spans="1:35" ht="16.5" x14ac:dyDescent="0.25">
      <c r="A28" s="80" t="s">
        <v>39</v>
      </c>
      <c r="B28" s="87">
        <v>2825</v>
      </c>
      <c r="C28" s="88">
        <v>22549</v>
      </c>
      <c r="D28" s="65">
        <f t="shared" si="3"/>
        <v>12.528271763714576</v>
      </c>
      <c r="E28" s="90">
        <f t="shared" si="4"/>
        <v>21</v>
      </c>
      <c r="F28" s="87">
        <v>96</v>
      </c>
      <c r="G28" s="87">
        <v>2825</v>
      </c>
      <c r="H28" s="65">
        <f t="shared" si="5"/>
        <v>3.3982300884955756</v>
      </c>
      <c r="I28" s="68">
        <v>13</v>
      </c>
      <c r="J28" s="87">
        <v>96</v>
      </c>
      <c r="K28" s="88">
        <v>22549</v>
      </c>
      <c r="L28" s="65">
        <f t="shared" si="6"/>
        <v>0.425739500643044</v>
      </c>
      <c r="M28" s="68">
        <v>14</v>
      </c>
      <c r="N28" s="87">
        <v>15</v>
      </c>
      <c r="O28" s="88">
        <v>22549</v>
      </c>
      <c r="P28" s="65">
        <f t="shared" si="7"/>
        <v>6.6521796975475625E-2</v>
      </c>
      <c r="Q28" s="95">
        <f t="shared" si="8"/>
        <v>13</v>
      </c>
      <c r="R28" s="87">
        <v>15</v>
      </c>
      <c r="S28" s="87">
        <v>96</v>
      </c>
      <c r="T28" s="72">
        <f t="shared" si="12"/>
        <v>15.625</v>
      </c>
      <c r="U28" s="92">
        <v>10</v>
      </c>
      <c r="V28" s="88">
        <v>22549</v>
      </c>
      <c r="W28" s="88">
        <v>0</v>
      </c>
      <c r="X28" s="68">
        <v>26</v>
      </c>
      <c r="Y28" s="87">
        <v>7</v>
      </c>
      <c r="Z28" s="90">
        <v>12</v>
      </c>
      <c r="AA28" s="87">
        <f t="shared" si="2"/>
        <v>109</v>
      </c>
      <c r="AB28" s="74">
        <v>18</v>
      </c>
      <c r="AC28" s="8"/>
      <c r="AD28" s="6"/>
      <c r="AE28" s="8"/>
      <c r="AF28" s="8"/>
      <c r="AG28" s="8"/>
      <c r="AH28" s="6"/>
      <c r="AI28" s="7"/>
    </row>
    <row r="29" spans="1:35" ht="18.75" x14ac:dyDescent="0.3">
      <c r="A29" s="80" t="s">
        <v>40</v>
      </c>
      <c r="B29" s="87">
        <v>4056</v>
      </c>
      <c r="C29" s="88">
        <v>14839</v>
      </c>
      <c r="D29" s="65">
        <f t="shared" si="3"/>
        <v>27.333378259990564</v>
      </c>
      <c r="E29" s="90">
        <f t="shared" si="4"/>
        <v>1</v>
      </c>
      <c r="F29" s="87">
        <v>138</v>
      </c>
      <c r="G29" s="87">
        <v>4056</v>
      </c>
      <c r="H29" s="65">
        <f t="shared" si="5"/>
        <v>3.4023668639053253</v>
      </c>
      <c r="I29" s="68">
        <v>12</v>
      </c>
      <c r="J29" s="87">
        <v>138</v>
      </c>
      <c r="K29" s="88">
        <v>14839</v>
      </c>
      <c r="L29" s="65">
        <f t="shared" si="6"/>
        <v>0.92998180470382097</v>
      </c>
      <c r="M29" s="69">
        <f t="shared" si="11"/>
        <v>8</v>
      </c>
      <c r="N29" s="87">
        <v>27</v>
      </c>
      <c r="O29" s="88">
        <v>14839</v>
      </c>
      <c r="P29" s="65">
        <f t="shared" si="7"/>
        <v>0.18195296178987802</v>
      </c>
      <c r="Q29" s="70">
        <v>6</v>
      </c>
      <c r="R29" s="87">
        <v>27</v>
      </c>
      <c r="S29" s="87">
        <v>138</v>
      </c>
      <c r="T29" s="72">
        <f t="shared" si="12"/>
        <v>19.565217391304348</v>
      </c>
      <c r="U29" s="92">
        <v>9</v>
      </c>
      <c r="V29" s="88">
        <v>14839</v>
      </c>
      <c r="W29" s="88">
        <v>1</v>
      </c>
      <c r="X29" s="69">
        <v>3</v>
      </c>
      <c r="Y29" s="87">
        <v>13</v>
      </c>
      <c r="Z29" s="90">
        <v>6</v>
      </c>
      <c r="AA29" s="87">
        <f t="shared" si="2"/>
        <v>45</v>
      </c>
      <c r="AB29" s="78">
        <v>2</v>
      </c>
      <c r="AC29" s="8"/>
      <c r="AD29" s="6"/>
      <c r="AE29" s="8"/>
      <c r="AF29" s="8"/>
      <c r="AG29" s="8"/>
      <c r="AH29" s="6"/>
      <c r="AI29" s="7"/>
    </row>
    <row r="30" spans="1:35" ht="17.25" thickBot="1" x14ac:dyDescent="0.3">
      <c r="A30" s="50" t="s">
        <v>41</v>
      </c>
      <c r="B30" s="51">
        <v>2739</v>
      </c>
      <c r="C30" s="52">
        <v>12784</v>
      </c>
      <c r="D30" s="66">
        <f t="shared" si="0"/>
        <v>21.425219023779725</v>
      </c>
      <c r="E30" s="54">
        <f t="shared" ref="E30" si="13">_xlfn.RANK.EQ(D30,$D$5:$D$31,0)</f>
        <v>3</v>
      </c>
      <c r="F30" s="51">
        <v>11</v>
      </c>
      <c r="G30" s="51">
        <v>2739</v>
      </c>
      <c r="H30" s="53">
        <f t="shared" si="5"/>
        <v>0.40160642570281119</v>
      </c>
      <c r="I30" s="67">
        <v>26</v>
      </c>
      <c r="J30" s="51">
        <v>11</v>
      </c>
      <c r="K30" s="52">
        <v>12784</v>
      </c>
      <c r="L30" s="53">
        <f t="shared" si="6"/>
        <v>8.6045056320400506E-2</v>
      </c>
      <c r="M30" s="67">
        <v>26</v>
      </c>
      <c r="N30" s="51">
        <v>0</v>
      </c>
      <c r="O30" s="52">
        <v>12784</v>
      </c>
      <c r="P30" s="63">
        <f t="shared" si="7"/>
        <v>0</v>
      </c>
      <c r="Q30" s="96">
        <v>26</v>
      </c>
      <c r="R30" s="51">
        <v>0</v>
      </c>
      <c r="S30" s="51">
        <v>11</v>
      </c>
      <c r="T30" s="55">
        <f t="shared" si="12"/>
        <v>0</v>
      </c>
      <c r="U30" s="98">
        <v>26</v>
      </c>
      <c r="V30" s="52">
        <v>12784</v>
      </c>
      <c r="W30" s="52">
        <v>1</v>
      </c>
      <c r="X30" s="56">
        <v>3</v>
      </c>
      <c r="Y30" s="51">
        <v>1</v>
      </c>
      <c r="Z30" s="100">
        <v>22</v>
      </c>
      <c r="AA30" s="64">
        <f t="shared" si="2"/>
        <v>132</v>
      </c>
      <c r="AB30" s="75">
        <v>22</v>
      </c>
      <c r="AC30" s="8"/>
      <c r="AD30" s="6"/>
      <c r="AE30" s="8"/>
      <c r="AF30" s="8"/>
      <c r="AG30" s="8"/>
      <c r="AH30" s="6"/>
      <c r="AI30" s="7"/>
    </row>
    <row r="31" spans="1:35" x14ac:dyDescent="0.25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7"/>
      <c r="W31" s="57"/>
      <c r="X31" s="57"/>
      <c r="Y31" s="58"/>
      <c r="Z31" s="57"/>
      <c r="AA31" s="57"/>
      <c r="AB31" s="57"/>
      <c r="AC31" s="8"/>
      <c r="AD31" s="8"/>
      <c r="AE31" s="8"/>
      <c r="AF31" s="8"/>
      <c r="AG31" s="8"/>
      <c r="AH31" s="8"/>
      <c r="AI31" s="8"/>
    </row>
    <row r="32" spans="1:35" x14ac:dyDescent="0.25">
      <c r="A32" s="113" t="s">
        <v>49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7"/>
      <c r="W32" s="57"/>
      <c r="X32" s="57"/>
      <c r="Y32" s="58"/>
      <c r="Z32" s="57"/>
      <c r="AA32" s="57"/>
      <c r="AB32" s="57"/>
      <c r="AC32" s="8"/>
      <c r="AD32" s="8"/>
      <c r="AE32" s="8"/>
      <c r="AF32" s="8"/>
      <c r="AG32" s="8"/>
      <c r="AH32" s="8"/>
      <c r="AI32" s="8"/>
    </row>
    <row r="33" spans="1:31" s="61" customFormat="1" x14ac:dyDescent="0.25">
      <c r="A33" s="109" t="s">
        <v>45</v>
      </c>
      <c r="B33" s="109"/>
      <c r="C33" s="109"/>
      <c r="D33" s="109"/>
      <c r="E33" s="109"/>
      <c r="F33" s="109"/>
      <c r="G33" s="109"/>
      <c r="H33" s="109"/>
      <c r="I33" s="109"/>
      <c r="J33" s="109"/>
      <c r="K33" s="59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 t="s">
        <v>43</v>
      </c>
    </row>
    <row r="34" spans="1:31" x14ac:dyDescent="0.25">
      <c r="A34" s="60" t="s">
        <v>46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110"/>
      <c r="M35" s="110"/>
      <c r="N35" s="8"/>
      <c r="O35" s="8"/>
      <c r="P35" s="110"/>
      <c r="Q35" s="110"/>
      <c r="R35" s="8"/>
      <c r="S35" s="8"/>
      <c r="T35" s="110"/>
      <c r="U35" s="110"/>
      <c r="V35" s="8"/>
      <c r="W35" s="8"/>
      <c r="X35" s="8"/>
      <c r="Y35" s="8"/>
      <c r="Z35" s="8"/>
      <c r="AA35" s="8"/>
      <c r="AB35" s="8"/>
      <c r="AC35" s="8"/>
      <c r="AD35" s="8"/>
    </row>
    <row r="36" spans="1:31" ht="15" customHeight="1" x14ac:dyDescent="0.25">
      <c r="A36" s="8"/>
      <c r="B36" s="5"/>
      <c r="C36" s="1"/>
      <c r="D36" s="110"/>
      <c r="E36" s="110"/>
      <c r="F36" s="36"/>
      <c r="G36" s="8"/>
      <c r="H36" s="110"/>
      <c r="I36" s="110"/>
      <c r="J36" s="1"/>
      <c r="K36" s="8"/>
      <c r="L36" s="14"/>
      <c r="M36" s="8"/>
      <c r="N36" s="8"/>
      <c r="O36" s="8"/>
      <c r="P36" s="6"/>
      <c r="Q36" s="11"/>
      <c r="R36" s="8"/>
      <c r="S36" s="8"/>
      <c r="T36" s="14"/>
      <c r="U36" s="8"/>
      <c r="V36" s="8"/>
      <c r="W36" s="6"/>
      <c r="X36" s="7"/>
      <c r="Y36" s="6"/>
      <c r="Z36" s="8"/>
      <c r="AA36" s="6"/>
      <c r="AB36" s="6"/>
      <c r="AC36" s="24"/>
      <c r="AD36" s="8"/>
      <c r="AE36" s="8"/>
    </row>
    <row r="37" spans="1:31" ht="15" customHeight="1" x14ac:dyDescent="0.25">
      <c r="A37" s="8"/>
      <c r="B37" s="5"/>
      <c r="C37" s="17"/>
      <c r="D37" s="9"/>
      <c r="E37" s="37"/>
      <c r="F37" s="16"/>
      <c r="G37" s="31"/>
      <c r="H37" s="9"/>
      <c r="I37" s="8"/>
      <c r="J37" s="8"/>
      <c r="K37" s="8"/>
      <c r="L37" s="14"/>
      <c r="M37" s="8"/>
      <c r="N37" s="8"/>
      <c r="O37" s="8"/>
      <c r="P37" s="6"/>
      <c r="Q37" s="11"/>
      <c r="R37" s="8"/>
      <c r="S37" s="8"/>
      <c r="T37" s="39"/>
      <c r="U37" s="8"/>
      <c r="V37" s="8"/>
      <c r="W37" s="6"/>
      <c r="X37" s="12"/>
      <c r="Y37" s="6"/>
      <c r="Z37" s="8"/>
      <c r="AA37" s="6"/>
      <c r="AB37" s="6"/>
      <c r="AC37" s="24"/>
      <c r="AD37" s="8"/>
      <c r="AE37" s="8"/>
    </row>
    <row r="38" spans="1:31" ht="16.5" x14ac:dyDescent="0.25">
      <c r="A38" s="8"/>
      <c r="B38" s="5"/>
      <c r="C38" s="17"/>
      <c r="D38" s="9"/>
      <c r="E38" s="37"/>
      <c r="F38" s="16"/>
      <c r="G38" s="41"/>
      <c r="H38" s="9"/>
      <c r="I38" s="8"/>
      <c r="J38" s="8"/>
      <c r="K38" s="8"/>
      <c r="L38" s="14"/>
      <c r="M38" s="8"/>
      <c r="N38" s="8"/>
      <c r="O38" s="8"/>
      <c r="P38" s="6"/>
      <c r="Q38" s="11"/>
      <c r="R38" s="8"/>
      <c r="S38" s="8"/>
      <c r="T38" s="39"/>
      <c r="U38" s="8"/>
      <c r="V38" s="8"/>
      <c r="W38" s="6"/>
      <c r="X38" s="7"/>
      <c r="Y38" s="6"/>
      <c r="Z38" s="8"/>
      <c r="AA38" s="6"/>
      <c r="AB38" s="6"/>
      <c r="AC38" s="24"/>
      <c r="AD38" s="8"/>
      <c r="AE38" s="8"/>
    </row>
    <row r="39" spans="1:31" ht="16.5" x14ac:dyDescent="0.25">
      <c r="A39" s="8"/>
      <c r="B39" s="15"/>
      <c r="C39" s="17"/>
      <c r="D39" s="9"/>
      <c r="E39" s="6"/>
      <c r="F39" s="16"/>
      <c r="G39" s="6"/>
      <c r="H39" s="9"/>
      <c r="I39" s="8"/>
      <c r="J39" s="8"/>
      <c r="K39" s="8"/>
      <c r="L39" s="14"/>
      <c r="M39" s="8"/>
      <c r="N39" s="8"/>
      <c r="O39" s="8"/>
      <c r="P39" s="6"/>
      <c r="Q39" s="11"/>
      <c r="R39" s="8"/>
      <c r="S39" s="8"/>
      <c r="T39" s="39"/>
      <c r="U39" s="8"/>
      <c r="V39" s="8"/>
      <c r="W39" s="6"/>
      <c r="X39" s="7"/>
      <c r="Y39" s="40"/>
      <c r="Z39" s="8"/>
      <c r="AA39" s="6"/>
      <c r="AB39" s="6"/>
      <c r="AC39" s="24"/>
      <c r="AD39" s="8"/>
      <c r="AE39" s="8"/>
    </row>
    <row r="40" spans="1:31" ht="16.5" x14ac:dyDescent="0.25">
      <c r="A40" s="8"/>
      <c r="B40" s="15"/>
      <c r="C40" s="42"/>
      <c r="D40" s="8"/>
      <c r="E40" s="6"/>
      <c r="F40" s="16"/>
      <c r="G40" s="6"/>
      <c r="H40" s="9"/>
      <c r="I40" s="8"/>
      <c r="J40" s="8"/>
      <c r="K40" s="8"/>
      <c r="L40" s="14"/>
      <c r="M40" s="8"/>
      <c r="N40" s="8"/>
      <c r="O40" s="8"/>
      <c r="P40" s="6"/>
      <c r="Q40" s="11"/>
      <c r="R40" s="8"/>
      <c r="S40" s="8"/>
      <c r="T40" s="39"/>
      <c r="U40" s="8"/>
      <c r="V40" s="8"/>
      <c r="W40" s="6"/>
      <c r="X40" s="7"/>
      <c r="Y40" s="6"/>
      <c r="Z40" s="8"/>
      <c r="AA40" s="6"/>
      <c r="AB40" s="6"/>
      <c r="AC40" s="24"/>
      <c r="AD40" s="8"/>
      <c r="AE40" s="8"/>
    </row>
    <row r="41" spans="1:31" ht="16.5" x14ac:dyDescent="0.25">
      <c r="A41" s="8"/>
      <c r="B41" s="15"/>
      <c r="C41" s="17"/>
      <c r="D41" s="9"/>
      <c r="E41" s="6"/>
      <c r="F41" s="16"/>
      <c r="G41" s="6"/>
      <c r="H41" s="9"/>
      <c r="I41" s="8"/>
      <c r="J41" s="8"/>
      <c r="K41" s="8"/>
      <c r="L41" s="14"/>
      <c r="M41" s="8"/>
      <c r="N41" s="8"/>
      <c r="O41" s="8"/>
      <c r="P41" s="6"/>
      <c r="Q41" s="11"/>
      <c r="R41" s="8"/>
      <c r="S41" s="8"/>
      <c r="T41" s="39"/>
      <c r="U41" s="8"/>
      <c r="V41" s="8"/>
      <c r="W41" s="6"/>
      <c r="X41" s="12"/>
      <c r="Y41" s="6"/>
      <c r="Z41" s="8"/>
      <c r="AA41" s="6"/>
      <c r="AB41" s="6"/>
      <c r="AC41" s="24"/>
      <c r="AD41" s="8"/>
      <c r="AE41" s="8"/>
    </row>
    <row r="42" spans="1:31" ht="16.5" x14ac:dyDescent="0.25">
      <c r="A42" s="8"/>
      <c r="B42" s="15"/>
      <c r="C42" s="17"/>
      <c r="D42" s="9"/>
      <c r="E42" s="6"/>
      <c r="F42" s="16"/>
      <c r="G42" s="43"/>
      <c r="H42" s="9"/>
      <c r="I42" s="8"/>
      <c r="J42" s="8"/>
      <c r="K42" s="8"/>
      <c r="L42" s="14"/>
      <c r="M42" s="8"/>
      <c r="N42" s="8"/>
      <c r="O42" s="8"/>
      <c r="P42" s="6"/>
      <c r="Q42" s="11"/>
      <c r="R42" s="8"/>
      <c r="S42" s="8"/>
      <c r="T42" s="39"/>
      <c r="U42" s="8"/>
      <c r="V42" s="8"/>
      <c r="W42" s="6"/>
      <c r="X42" s="7"/>
      <c r="Y42" s="6"/>
      <c r="Z42" s="8"/>
      <c r="AA42" s="6"/>
      <c r="AB42" s="6"/>
      <c r="AC42" s="24"/>
      <c r="AD42" s="8"/>
      <c r="AE42" s="8"/>
    </row>
    <row r="43" spans="1:31" ht="16.5" x14ac:dyDescent="0.25">
      <c r="A43" s="8"/>
      <c r="B43" s="15"/>
      <c r="C43" s="17"/>
      <c r="D43" s="9"/>
      <c r="E43" s="6"/>
      <c r="F43" s="16"/>
      <c r="G43" s="6"/>
      <c r="H43" s="9"/>
      <c r="I43" s="8"/>
      <c r="J43" s="8"/>
      <c r="K43" s="8"/>
      <c r="L43" s="14"/>
      <c r="M43" s="8"/>
      <c r="N43" s="8"/>
      <c r="O43" s="8"/>
      <c r="P43" s="6"/>
      <c r="Q43" s="11"/>
      <c r="R43" s="8"/>
      <c r="S43" s="8"/>
      <c r="T43" s="39"/>
      <c r="U43" s="8"/>
      <c r="V43" s="8"/>
      <c r="W43" s="6"/>
      <c r="X43" s="7"/>
      <c r="Y43" s="6"/>
      <c r="Z43" s="8"/>
      <c r="AA43" s="6"/>
      <c r="AB43" s="6"/>
      <c r="AC43" s="24"/>
      <c r="AD43" s="8"/>
      <c r="AE43" s="8"/>
    </row>
    <row r="44" spans="1:31" ht="16.5" x14ac:dyDescent="0.25">
      <c r="A44" s="8"/>
      <c r="B44" s="15"/>
      <c r="C44" s="17"/>
      <c r="D44" s="9"/>
      <c r="E44" s="6"/>
      <c r="F44" s="16"/>
      <c r="G44" s="6"/>
      <c r="H44" s="38"/>
      <c r="I44" s="8"/>
      <c r="J44" s="8"/>
      <c r="K44" s="8"/>
      <c r="L44" s="14"/>
      <c r="M44" s="8"/>
      <c r="N44" s="8"/>
      <c r="O44" s="8"/>
      <c r="P44" s="6"/>
      <c r="Q44" s="11"/>
      <c r="R44" s="8"/>
      <c r="S44" s="8"/>
      <c r="T44" s="39"/>
      <c r="U44" s="8"/>
      <c r="V44" s="8"/>
      <c r="W44" s="6"/>
      <c r="X44" s="7"/>
      <c r="Y44" s="6"/>
      <c r="Z44" s="8"/>
      <c r="AA44" s="6"/>
      <c r="AB44" s="6"/>
      <c r="AC44" s="24"/>
      <c r="AD44" s="8"/>
      <c r="AE44" s="8"/>
    </row>
    <row r="45" spans="1:31" ht="16.5" x14ac:dyDescent="0.25">
      <c r="A45" s="8"/>
      <c r="B45" s="15"/>
      <c r="C45" s="17"/>
      <c r="D45" s="9"/>
      <c r="E45" s="6"/>
      <c r="F45" s="16"/>
      <c r="G45" s="6"/>
      <c r="H45" s="9"/>
      <c r="I45" s="8"/>
      <c r="J45" s="8"/>
      <c r="K45" s="8"/>
      <c r="L45" s="14"/>
      <c r="M45" s="8"/>
      <c r="N45" s="8"/>
      <c r="O45" s="8"/>
      <c r="P45" s="6"/>
      <c r="Q45" s="11"/>
      <c r="R45" s="8"/>
      <c r="S45" s="8"/>
      <c r="T45" s="39"/>
      <c r="U45" s="8"/>
      <c r="V45" s="8"/>
      <c r="W45" s="6"/>
      <c r="X45" s="7"/>
      <c r="Y45" s="6"/>
      <c r="Z45" s="8"/>
      <c r="AA45" s="6"/>
      <c r="AB45" s="6"/>
      <c r="AC45" s="24"/>
      <c r="AD45" s="8"/>
      <c r="AE45" s="8"/>
    </row>
    <row r="46" spans="1:31" ht="16.5" x14ac:dyDescent="0.25">
      <c r="A46" s="8"/>
      <c r="B46" s="15"/>
      <c r="C46" s="17"/>
      <c r="D46" s="9"/>
      <c r="E46" s="6"/>
      <c r="F46" s="16"/>
      <c r="G46" s="6"/>
      <c r="H46" s="9"/>
      <c r="I46" s="8"/>
      <c r="J46" s="8"/>
      <c r="K46" s="8"/>
      <c r="L46" s="14"/>
      <c r="M46" s="8"/>
      <c r="N46" s="8"/>
      <c r="O46" s="8"/>
      <c r="P46" s="6"/>
      <c r="Q46" s="11"/>
      <c r="R46" s="8"/>
      <c r="S46" s="8"/>
      <c r="T46" s="39"/>
      <c r="U46" s="8"/>
      <c r="V46" s="8"/>
      <c r="W46" s="6"/>
      <c r="X46" s="7"/>
      <c r="Y46" s="6"/>
      <c r="Z46" s="8"/>
      <c r="AA46" s="6"/>
      <c r="AB46" s="6"/>
      <c r="AC46" s="24"/>
      <c r="AD46" s="8"/>
      <c r="AE46" s="8"/>
    </row>
    <row r="47" spans="1:31" ht="16.5" x14ac:dyDescent="0.25">
      <c r="A47" s="8"/>
      <c r="B47" s="15"/>
      <c r="C47" s="17"/>
      <c r="D47" s="9"/>
      <c r="E47" s="6"/>
      <c r="F47" s="16"/>
      <c r="G47" s="6"/>
      <c r="H47" s="9"/>
      <c r="I47" s="8"/>
      <c r="J47" s="8"/>
      <c r="K47" s="8"/>
      <c r="L47" s="14"/>
      <c r="M47" s="8"/>
      <c r="N47" s="8"/>
      <c r="O47" s="8"/>
      <c r="P47" s="6"/>
      <c r="Q47" s="11"/>
      <c r="R47" s="8"/>
      <c r="S47" s="8"/>
      <c r="T47" s="39"/>
      <c r="U47" s="8"/>
      <c r="V47" s="8"/>
      <c r="W47" s="6"/>
      <c r="X47" s="7"/>
      <c r="Y47" s="6"/>
      <c r="Z47" s="8"/>
      <c r="AA47" s="6"/>
      <c r="AB47" s="6"/>
      <c r="AC47" s="24"/>
      <c r="AD47" s="8"/>
      <c r="AE47" s="8"/>
    </row>
    <row r="48" spans="1:31" ht="16.5" x14ac:dyDescent="0.25">
      <c r="A48" s="8"/>
      <c r="B48" s="15"/>
      <c r="C48" s="17"/>
      <c r="D48" s="9"/>
      <c r="E48" s="6"/>
      <c r="F48" s="16"/>
      <c r="G48" s="6"/>
      <c r="H48" s="9"/>
      <c r="I48" s="8"/>
      <c r="J48" s="8"/>
      <c r="K48" s="8"/>
      <c r="L48" s="14"/>
      <c r="M48" s="8"/>
      <c r="N48" s="8"/>
      <c r="O48" s="8"/>
      <c r="P48" s="6"/>
      <c r="Q48" s="11"/>
      <c r="R48" s="8"/>
      <c r="S48" s="8"/>
      <c r="T48" s="39"/>
      <c r="U48" s="8"/>
      <c r="V48" s="8"/>
      <c r="W48" s="6"/>
      <c r="X48" s="7"/>
      <c r="Y48" s="6"/>
      <c r="Z48" s="8"/>
      <c r="AA48" s="6"/>
      <c r="AB48" s="6"/>
      <c r="AC48" s="24"/>
      <c r="AD48" s="8"/>
      <c r="AE48" s="8"/>
    </row>
    <row r="49" spans="1:31" ht="16.5" x14ac:dyDescent="0.25">
      <c r="A49" s="8"/>
      <c r="B49" s="15"/>
      <c r="C49" s="17"/>
      <c r="D49" s="9"/>
      <c r="E49" s="6"/>
      <c r="F49" s="11"/>
      <c r="G49" s="6"/>
      <c r="H49" s="9"/>
      <c r="I49" s="8"/>
      <c r="J49" s="8"/>
      <c r="K49" s="8"/>
      <c r="L49" s="14"/>
      <c r="M49" s="8"/>
      <c r="N49" s="8"/>
      <c r="O49" s="8"/>
      <c r="P49" s="6"/>
      <c r="Q49" s="11"/>
      <c r="R49" s="8"/>
      <c r="S49" s="8"/>
      <c r="T49" s="39"/>
      <c r="U49" s="8"/>
      <c r="V49" s="8"/>
      <c r="W49" s="6"/>
      <c r="X49" s="7"/>
      <c r="Y49" s="6"/>
      <c r="Z49" s="8"/>
      <c r="AA49" s="6"/>
      <c r="AB49" s="6"/>
      <c r="AC49" s="24"/>
      <c r="AD49" s="8"/>
      <c r="AE49" s="8"/>
    </row>
    <row r="50" spans="1:31" ht="16.5" x14ac:dyDescent="0.25">
      <c r="A50" s="8"/>
      <c r="B50" s="15"/>
      <c r="C50" s="17"/>
      <c r="D50" s="9"/>
      <c r="E50" s="6"/>
      <c r="F50" s="16"/>
      <c r="G50" s="6"/>
      <c r="H50" s="9"/>
      <c r="I50" s="8"/>
      <c r="J50" s="8"/>
      <c r="K50" s="8"/>
      <c r="L50" s="14"/>
      <c r="M50" s="8"/>
      <c r="N50" s="8"/>
      <c r="O50" s="8"/>
      <c r="P50" s="6"/>
      <c r="Q50" s="11"/>
      <c r="R50" s="8"/>
      <c r="S50" s="8"/>
      <c r="T50" s="39"/>
      <c r="U50" s="8"/>
      <c r="V50" s="8"/>
      <c r="W50" s="6"/>
      <c r="X50" s="7"/>
      <c r="Y50" s="6"/>
      <c r="Z50" s="8"/>
      <c r="AA50" s="6"/>
      <c r="AB50" s="6"/>
      <c r="AC50" s="24"/>
      <c r="AD50" s="8"/>
      <c r="AE50" s="8"/>
    </row>
    <row r="51" spans="1:31" ht="16.5" x14ac:dyDescent="0.25">
      <c r="A51" s="8"/>
      <c r="B51" s="15"/>
      <c r="C51" s="17"/>
      <c r="D51" s="9"/>
      <c r="E51" s="6"/>
      <c r="F51" s="16"/>
      <c r="G51" s="6"/>
      <c r="H51" s="9"/>
      <c r="I51" s="8"/>
      <c r="J51" s="8"/>
      <c r="K51" s="8"/>
      <c r="L51" s="14"/>
      <c r="M51" s="8"/>
      <c r="N51" s="8"/>
      <c r="O51" s="8"/>
      <c r="P51" s="6"/>
      <c r="Q51" s="11"/>
      <c r="R51" s="8"/>
      <c r="S51" s="8"/>
      <c r="T51" s="39"/>
      <c r="U51" s="8"/>
      <c r="V51" s="8"/>
      <c r="W51" s="6"/>
      <c r="X51" s="7"/>
      <c r="Y51" s="6"/>
      <c r="Z51" s="8"/>
      <c r="AA51" s="6"/>
      <c r="AB51" s="6"/>
      <c r="AC51" s="24"/>
      <c r="AD51" s="8"/>
      <c r="AE51" s="8"/>
    </row>
    <row r="52" spans="1:31" ht="16.5" x14ac:dyDescent="0.25">
      <c r="A52" s="8"/>
      <c r="B52" s="15"/>
      <c r="C52" s="17"/>
      <c r="D52" s="9"/>
      <c r="E52" s="6"/>
      <c r="F52" s="16"/>
      <c r="G52" s="6"/>
      <c r="H52" s="38"/>
      <c r="I52" s="8"/>
      <c r="J52" s="8"/>
      <c r="K52" s="8"/>
      <c r="L52" s="14"/>
      <c r="M52" s="8"/>
      <c r="N52" s="8"/>
      <c r="O52" s="8"/>
      <c r="P52" s="6"/>
      <c r="Q52" s="11"/>
      <c r="R52" s="8"/>
      <c r="S52" s="8"/>
      <c r="T52" s="39"/>
      <c r="U52" s="8"/>
      <c r="V52" s="8"/>
      <c r="W52" s="6"/>
      <c r="X52" s="7"/>
      <c r="Y52" s="6"/>
      <c r="Z52" s="8"/>
      <c r="AA52" s="6"/>
      <c r="AB52" s="11"/>
      <c r="AC52" s="24"/>
      <c r="AD52" s="8"/>
      <c r="AE52" s="8"/>
    </row>
    <row r="53" spans="1:31" ht="16.5" x14ac:dyDescent="0.25">
      <c r="A53" s="8"/>
      <c r="B53" s="15"/>
      <c r="C53" s="17"/>
      <c r="D53" s="9"/>
      <c r="E53" s="6"/>
      <c r="F53" s="16"/>
      <c r="G53" s="6"/>
      <c r="H53" s="9"/>
      <c r="I53" s="8"/>
      <c r="J53" s="8"/>
      <c r="K53" s="8"/>
      <c r="L53" s="14"/>
      <c r="M53" s="8"/>
      <c r="N53" s="8"/>
      <c r="O53" s="8"/>
      <c r="P53" s="6"/>
      <c r="Q53" s="11"/>
      <c r="R53" s="8"/>
      <c r="S53" s="8"/>
      <c r="T53" s="39"/>
      <c r="U53" s="8"/>
      <c r="V53" s="8"/>
      <c r="W53" s="6"/>
      <c r="X53" s="7"/>
      <c r="Y53" s="6"/>
      <c r="Z53" s="8"/>
      <c r="AA53" s="6"/>
      <c r="AB53" s="6"/>
      <c r="AC53" s="24"/>
      <c r="AD53" s="8"/>
      <c r="AE53" s="8"/>
    </row>
    <row r="54" spans="1:31" ht="16.5" x14ac:dyDescent="0.25">
      <c r="A54" s="8"/>
      <c r="B54" s="15"/>
      <c r="C54" s="17"/>
      <c r="D54" s="9"/>
      <c r="E54" s="6"/>
      <c r="F54" s="16"/>
      <c r="G54" s="6"/>
      <c r="H54" s="9"/>
      <c r="I54" s="8"/>
      <c r="J54" s="8"/>
      <c r="K54" s="8"/>
      <c r="L54" s="14"/>
      <c r="M54" s="8"/>
      <c r="N54" s="8"/>
      <c r="O54" s="8"/>
      <c r="P54" s="6"/>
      <c r="Q54" s="11"/>
      <c r="R54" s="8"/>
      <c r="S54" s="8"/>
      <c r="T54" s="39"/>
      <c r="U54" s="8"/>
      <c r="V54" s="8"/>
      <c r="W54" s="6"/>
      <c r="X54" s="7"/>
      <c r="Y54" s="6"/>
      <c r="Z54" s="8"/>
      <c r="AA54" s="6"/>
      <c r="AB54" s="6"/>
      <c r="AC54" s="24"/>
      <c r="AD54" s="8"/>
      <c r="AE54" s="8"/>
    </row>
    <row r="55" spans="1:31" ht="16.5" x14ac:dyDescent="0.25">
      <c r="A55" s="8"/>
      <c r="B55" s="15"/>
      <c r="C55" s="17"/>
      <c r="D55" s="9"/>
      <c r="E55" s="6"/>
      <c r="F55" s="16"/>
      <c r="G55" s="6"/>
      <c r="H55" s="9"/>
      <c r="I55" s="8"/>
      <c r="J55" s="8"/>
      <c r="K55" s="8"/>
      <c r="L55" s="14"/>
      <c r="M55" s="8"/>
      <c r="N55" s="8"/>
      <c r="O55" s="8"/>
      <c r="P55" s="6"/>
      <c r="Q55" s="11"/>
      <c r="R55" s="8"/>
      <c r="S55" s="8"/>
      <c r="T55" s="39"/>
      <c r="U55" s="8"/>
      <c r="V55" s="8"/>
      <c r="W55" s="6"/>
      <c r="X55" s="7"/>
      <c r="Y55" s="6"/>
      <c r="Z55" s="8"/>
      <c r="AA55" s="6"/>
      <c r="AB55" s="6"/>
      <c r="AC55" s="24"/>
      <c r="AD55" s="8"/>
      <c r="AE55" s="8"/>
    </row>
    <row r="56" spans="1:31" ht="16.5" x14ac:dyDescent="0.25">
      <c r="A56" s="8"/>
      <c r="B56" s="15"/>
      <c r="C56" s="6"/>
      <c r="D56" s="9"/>
      <c r="E56" s="6"/>
      <c r="F56" s="16"/>
      <c r="G56" s="6"/>
      <c r="H56" s="9"/>
      <c r="I56" s="8"/>
      <c r="J56" s="8"/>
      <c r="K56" s="8"/>
      <c r="L56" s="14"/>
      <c r="M56" s="8"/>
      <c r="N56" s="8"/>
      <c r="O56" s="8"/>
      <c r="P56" s="6"/>
      <c r="Q56" s="11"/>
      <c r="R56" s="8"/>
      <c r="S56" s="8"/>
      <c r="T56" s="39"/>
      <c r="U56" s="8"/>
      <c r="V56" s="8"/>
      <c r="W56" s="6"/>
      <c r="X56" s="7"/>
      <c r="Y56" s="6"/>
      <c r="Z56" s="8"/>
      <c r="AA56" s="6"/>
      <c r="AB56" s="6"/>
      <c r="AC56" s="24"/>
      <c r="AD56" s="8"/>
      <c r="AE56" s="8"/>
    </row>
    <row r="57" spans="1:31" ht="16.5" x14ac:dyDescent="0.25">
      <c r="A57" s="8"/>
      <c r="B57" s="15"/>
      <c r="C57" s="17"/>
      <c r="D57" s="9"/>
      <c r="E57" s="6"/>
      <c r="F57" s="11"/>
      <c r="G57" s="6"/>
      <c r="H57" s="9"/>
      <c r="I57" s="8"/>
      <c r="J57" s="8"/>
      <c r="K57" s="8"/>
      <c r="L57" s="14"/>
      <c r="M57" s="8"/>
      <c r="N57" s="8"/>
      <c r="O57" s="8"/>
      <c r="P57" s="6"/>
      <c r="Q57" s="11"/>
      <c r="R57" s="8"/>
      <c r="S57" s="8"/>
      <c r="T57" s="39"/>
      <c r="U57" s="8"/>
      <c r="V57" s="8"/>
      <c r="W57" s="6"/>
      <c r="X57" s="7"/>
      <c r="Y57" s="6"/>
      <c r="Z57" s="8"/>
      <c r="AA57" s="6"/>
      <c r="AB57" s="6"/>
      <c r="AC57" s="24"/>
      <c r="AD57" s="8"/>
      <c r="AE57" s="8"/>
    </row>
    <row r="58" spans="1:31" ht="16.5" x14ac:dyDescent="0.25">
      <c r="A58" s="8"/>
      <c r="B58" s="15"/>
      <c r="C58" s="17"/>
      <c r="D58" s="9"/>
      <c r="E58" s="6"/>
      <c r="F58" s="16"/>
      <c r="G58" s="6"/>
      <c r="H58" s="9"/>
      <c r="I58" s="8"/>
      <c r="J58" s="8"/>
      <c r="K58" s="8"/>
      <c r="L58" s="14"/>
      <c r="M58" s="8"/>
      <c r="N58" s="8"/>
      <c r="O58" s="8"/>
      <c r="P58" s="6"/>
      <c r="Q58" s="11"/>
      <c r="R58" s="8"/>
      <c r="S58" s="8"/>
      <c r="T58" s="39"/>
      <c r="U58" s="8"/>
      <c r="V58" s="8"/>
      <c r="W58" s="6"/>
      <c r="X58" s="7"/>
      <c r="Y58" s="6"/>
      <c r="Z58" s="8"/>
      <c r="AA58" s="6"/>
      <c r="AB58" s="6"/>
      <c r="AC58" s="24"/>
      <c r="AD58" s="8"/>
      <c r="AE58" s="8"/>
    </row>
    <row r="59" spans="1:31" ht="16.5" x14ac:dyDescent="0.25">
      <c r="A59" s="8"/>
      <c r="B59" s="15"/>
      <c r="C59" s="17"/>
      <c r="D59" s="9"/>
      <c r="E59" s="6"/>
      <c r="F59" s="16"/>
      <c r="G59" s="6"/>
      <c r="H59" s="9"/>
      <c r="I59" s="8"/>
      <c r="J59" s="8"/>
      <c r="K59" s="8"/>
      <c r="L59" s="14"/>
      <c r="M59" s="8"/>
      <c r="N59" s="8"/>
      <c r="O59" s="8"/>
      <c r="P59" s="6"/>
      <c r="Q59" s="11"/>
      <c r="R59" s="8"/>
      <c r="S59" s="8"/>
      <c r="T59" s="39"/>
      <c r="U59" s="8"/>
      <c r="V59" s="8"/>
      <c r="W59" s="6"/>
      <c r="X59" s="12"/>
      <c r="Y59" s="6"/>
      <c r="Z59" s="8"/>
      <c r="AA59" s="6"/>
      <c r="AB59" s="11"/>
      <c r="AC59" s="24"/>
      <c r="AD59" s="8"/>
      <c r="AE59" s="8"/>
    </row>
    <row r="60" spans="1:31" ht="16.5" x14ac:dyDescent="0.25">
      <c r="A60" s="8"/>
      <c r="B60" s="15"/>
      <c r="C60" s="17"/>
      <c r="D60" s="9"/>
      <c r="E60" s="6"/>
      <c r="F60" s="16"/>
      <c r="G60" s="6"/>
      <c r="H60" s="9"/>
      <c r="I60" s="8"/>
      <c r="J60" s="8"/>
      <c r="K60" s="8"/>
      <c r="L60" s="14"/>
      <c r="M60" s="8"/>
      <c r="N60" s="8"/>
      <c r="O60" s="8"/>
      <c r="P60" s="6"/>
      <c r="Q60" s="11"/>
      <c r="R60" s="8"/>
      <c r="S60" s="8"/>
      <c r="T60" s="39"/>
      <c r="U60" s="8"/>
      <c r="V60" s="8"/>
      <c r="W60" s="6"/>
      <c r="X60" s="7"/>
      <c r="Y60" s="6"/>
      <c r="Z60" s="8"/>
      <c r="AA60" s="6"/>
      <c r="AB60" s="6"/>
      <c r="AC60" s="24"/>
      <c r="AD60" s="8"/>
      <c r="AE60" s="8"/>
    </row>
    <row r="61" spans="1:31" ht="16.5" x14ac:dyDescent="0.25">
      <c r="A61" s="8"/>
      <c r="B61" s="15"/>
      <c r="C61" s="17"/>
      <c r="D61" s="9"/>
      <c r="E61" s="43"/>
      <c r="F61" s="16"/>
      <c r="G61" s="6"/>
      <c r="H61" s="9"/>
      <c r="I61" s="8"/>
      <c r="J61" s="8"/>
      <c r="K61" s="8"/>
      <c r="L61" s="14"/>
      <c r="M61" s="8"/>
      <c r="N61" s="8"/>
      <c r="O61" s="8"/>
      <c r="P61" s="6"/>
      <c r="Q61" s="11"/>
      <c r="R61" s="8"/>
      <c r="S61" s="8"/>
      <c r="T61" s="39"/>
      <c r="U61" s="8"/>
      <c r="V61" s="8"/>
      <c r="W61" s="6"/>
      <c r="X61" s="7"/>
      <c r="Y61" s="40"/>
      <c r="Z61" s="8"/>
      <c r="AA61" s="6"/>
      <c r="AB61" s="6"/>
      <c r="AC61" s="24"/>
      <c r="AD61" s="8"/>
      <c r="AE61" s="8"/>
    </row>
    <row r="62" spans="1:31" ht="16.5" x14ac:dyDescent="0.25">
      <c r="A62" s="8"/>
      <c r="B62" s="15"/>
      <c r="C62" s="17"/>
      <c r="D62" s="9"/>
      <c r="E62" s="6"/>
      <c r="F62" s="16"/>
      <c r="G62" s="6"/>
      <c r="H62" s="9"/>
      <c r="I62" s="8"/>
      <c r="J62" s="8"/>
      <c r="K62" s="8"/>
      <c r="L62" s="14"/>
      <c r="M62" s="8"/>
      <c r="N62" s="8"/>
      <c r="O62" s="8"/>
      <c r="P62" s="6"/>
      <c r="Q62" s="11"/>
      <c r="R62" s="8"/>
      <c r="S62" s="6"/>
      <c r="T62" s="39"/>
      <c r="U62" s="8"/>
      <c r="V62" s="8"/>
      <c r="W62" s="6"/>
      <c r="X62" s="7"/>
      <c r="Y62" s="6"/>
      <c r="Z62" s="8"/>
      <c r="AA62" s="8"/>
      <c r="AB62" s="6"/>
      <c r="AC62" s="24"/>
      <c r="AD62" s="8"/>
      <c r="AE62" s="8"/>
    </row>
    <row r="63" spans="1:31" ht="16.5" x14ac:dyDescent="0.25">
      <c r="A63" s="8"/>
      <c r="B63" s="15"/>
      <c r="C63" s="17"/>
      <c r="D63" s="9"/>
      <c r="E63" s="6"/>
      <c r="F63" s="16"/>
      <c r="G63" s="6"/>
      <c r="H63" s="9"/>
      <c r="I63" s="8"/>
      <c r="J63" s="8"/>
      <c r="K63" s="14"/>
      <c r="L63" s="22"/>
      <c r="M63" s="8"/>
      <c r="N63" s="8"/>
      <c r="O63" s="8"/>
      <c r="P63" s="6"/>
      <c r="Q63" s="10"/>
      <c r="R63" s="8"/>
      <c r="S63" s="6"/>
      <c r="T63" s="8"/>
      <c r="U63" s="8"/>
      <c r="V63" s="8"/>
      <c r="W63" s="6"/>
      <c r="X63" s="7"/>
      <c r="Y63" s="6"/>
      <c r="Z63" s="11"/>
      <c r="AA63" s="8"/>
      <c r="AB63" s="6"/>
      <c r="AC63" s="24"/>
      <c r="AD63" s="8"/>
      <c r="AE63" s="8"/>
    </row>
    <row r="64" spans="1:31" x14ac:dyDescent="0.25">
      <c r="A64" s="8"/>
      <c r="B64" s="15"/>
      <c r="C64" s="17"/>
      <c r="D64" s="8"/>
      <c r="E64" s="6"/>
      <c r="F64" s="16"/>
      <c r="G64" s="6"/>
      <c r="H64" s="9"/>
      <c r="I64" s="8"/>
      <c r="J64" s="8"/>
      <c r="K64" s="14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</sheetData>
  <mergeCells count="18">
    <mergeCell ref="A33:J33"/>
    <mergeCell ref="P35:Q35"/>
    <mergeCell ref="T35:U35"/>
    <mergeCell ref="AB3:AB4"/>
    <mergeCell ref="D36:E36"/>
    <mergeCell ref="H36:I36"/>
    <mergeCell ref="L35:M35"/>
    <mergeCell ref="A32:K32"/>
    <mergeCell ref="A1:AB1"/>
    <mergeCell ref="A3:A4"/>
    <mergeCell ref="B3:E3"/>
    <mergeCell ref="F3:I3"/>
    <mergeCell ref="J3:M3"/>
    <mergeCell ref="N3:Q3"/>
    <mergeCell ref="R3:U3"/>
    <mergeCell ref="V3:X3"/>
    <mergeCell ref="Y3:Z3"/>
    <mergeCell ref="AA3:AA4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6"/>
  <sheetViews>
    <sheetView topLeftCell="A19" workbookViewId="0">
      <selection activeCell="A16" sqref="A16:A54"/>
    </sheetView>
  </sheetViews>
  <sheetFormatPr defaultRowHeight="15" x14ac:dyDescent="0.25"/>
  <sheetData>
    <row r="3" spans="1:26" ht="15.75" thickBot="1" x14ac:dyDescent="0.3"/>
    <row r="4" spans="1:26" ht="56.25" customHeight="1" thickBot="1" x14ac:dyDescent="0.3">
      <c r="A4" s="117" t="s">
        <v>42</v>
      </c>
      <c r="B4" s="114" t="s">
        <v>0</v>
      </c>
      <c r="C4" s="115"/>
      <c r="D4" s="115"/>
      <c r="E4" s="116"/>
      <c r="F4" s="115" t="s">
        <v>1</v>
      </c>
      <c r="G4" s="115"/>
      <c r="H4" s="115"/>
      <c r="I4" s="116"/>
      <c r="J4" s="114" t="s">
        <v>2</v>
      </c>
      <c r="K4" s="115"/>
      <c r="L4" s="115"/>
      <c r="M4" s="116"/>
      <c r="N4" s="114" t="s">
        <v>3</v>
      </c>
      <c r="O4" s="115"/>
      <c r="P4" s="115"/>
      <c r="Q4" s="116"/>
      <c r="R4" s="114" t="s">
        <v>44</v>
      </c>
      <c r="S4" s="115"/>
      <c r="T4" s="115"/>
      <c r="U4" s="116"/>
      <c r="V4" s="114" t="s">
        <v>4</v>
      </c>
      <c r="W4" s="115"/>
      <c r="X4" s="116"/>
      <c r="Y4" s="114" t="s">
        <v>5</v>
      </c>
      <c r="Z4" s="115"/>
    </row>
    <row r="5" spans="1:26" ht="22.5" x14ac:dyDescent="0.25">
      <c r="A5" s="118"/>
      <c r="B5" s="28" t="s">
        <v>8</v>
      </c>
      <c r="C5" s="29" t="s">
        <v>9</v>
      </c>
      <c r="D5" s="27" t="s">
        <v>10</v>
      </c>
      <c r="E5" s="30" t="s">
        <v>11</v>
      </c>
      <c r="F5" s="25" t="s">
        <v>12</v>
      </c>
      <c r="G5" s="27" t="s">
        <v>8</v>
      </c>
      <c r="H5" s="27" t="s">
        <v>10</v>
      </c>
      <c r="I5" s="30" t="s">
        <v>11</v>
      </c>
      <c r="J5" s="25" t="s">
        <v>12</v>
      </c>
      <c r="K5" s="29" t="s">
        <v>9</v>
      </c>
      <c r="L5" s="27" t="s">
        <v>10</v>
      </c>
      <c r="M5" s="30" t="s">
        <v>11</v>
      </c>
      <c r="N5" s="25" t="s">
        <v>13</v>
      </c>
      <c r="O5" s="29" t="s">
        <v>9</v>
      </c>
      <c r="P5" s="27" t="s">
        <v>10</v>
      </c>
      <c r="Q5" s="30" t="s">
        <v>11</v>
      </c>
      <c r="R5" s="25" t="s">
        <v>13</v>
      </c>
      <c r="S5" s="26" t="s">
        <v>12</v>
      </c>
      <c r="T5" s="27" t="s">
        <v>10</v>
      </c>
      <c r="U5" s="30" t="s">
        <v>11</v>
      </c>
      <c r="V5" s="25" t="s">
        <v>9</v>
      </c>
      <c r="W5" s="27" t="s">
        <v>14</v>
      </c>
      <c r="X5" s="30" t="s">
        <v>11</v>
      </c>
      <c r="Y5" s="25" t="s">
        <v>15</v>
      </c>
      <c r="Z5" s="35" t="s">
        <v>11</v>
      </c>
    </row>
    <row r="6" spans="1:26" ht="15.75" x14ac:dyDescent="0.25">
      <c r="A6" s="3" t="s">
        <v>19</v>
      </c>
      <c r="B6" s="4">
        <v>4310</v>
      </c>
      <c r="C6" s="18">
        <v>29296</v>
      </c>
      <c r="D6" s="19">
        <f t="shared" ref="D6" si="0">B6/C6*100</f>
        <v>14.711906062261059</v>
      </c>
      <c r="E6" s="20">
        <f>_xlfn.RANK.EQ(D6,$D$5:$D$28,0)</f>
        <v>1</v>
      </c>
      <c r="F6" s="4">
        <v>274</v>
      </c>
      <c r="G6" s="18">
        <v>4310</v>
      </c>
      <c r="H6" s="19">
        <f t="shared" ref="H6" si="1">F6/G6</f>
        <v>6.3573085846867744E-2</v>
      </c>
      <c r="I6" s="20">
        <f>_xlfn.RANK.EQ(H6,$H$5:$H$28,0)</f>
        <v>1</v>
      </c>
      <c r="J6" s="4">
        <v>274</v>
      </c>
      <c r="K6" s="18">
        <v>29296</v>
      </c>
      <c r="L6" s="19">
        <f t="shared" ref="L6" si="2">J6/K6*100</f>
        <v>0.93528126706717651</v>
      </c>
      <c r="M6" s="20">
        <f>_xlfn.RANK.EQ(L6,$L$5:$L$27,0)</f>
        <v>1</v>
      </c>
      <c r="N6" s="4">
        <v>237</v>
      </c>
      <c r="O6" s="18">
        <v>29296</v>
      </c>
      <c r="P6" s="19">
        <f t="shared" ref="P6" si="3">N6/O6*100</f>
        <v>0.80898416166029496</v>
      </c>
      <c r="Q6" s="23">
        <f>_xlfn.RANK.EQ(P6,$P$5:$P$27,0)</f>
        <v>1</v>
      </c>
      <c r="R6" s="4">
        <v>237</v>
      </c>
      <c r="S6" s="33">
        <v>274</v>
      </c>
      <c r="T6" s="19">
        <f>R6/S6*100</f>
        <v>86.496350364963504</v>
      </c>
      <c r="U6" s="32">
        <v>8</v>
      </c>
      <c r="V6" s="4">
        <v>29296</v>
      </c>
      <c r="W6" s="18">
        <v>1</v>
      </c>
      <c r="X6" s="21">
        <v>2</v>
      </c>
      <c r="Y6" s="4">
        <v>3</v>
      </c>
      <c r="Z6" s="34">
        <v>12</v>
      </c>
    </row>
  </sheetData>
  <mergeCells count="8">
    <mergeCell ref="V4:X4"/>
    <mergeCell ref="Y4:Z4"/>
    <mergeCell ref="A4:A5"/>
    <mergeCell ref="B4:E4"/>
    <mergeCell ref="F4:I4"/>
    <mergeCell ref="J4:M4"/>
    <mergeCell ref="N4:Q4"/>
    <mergeCell ref="R4: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2020-04-29T06:24:21Z</dcterms:modified>
</cp:coreProperties>
</file>