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940" windowHeight="8205" activeTab="0"/>
  </bookViews>
  <sheets>
    <sheet name="тарифы хвс во" sheetId="1" r:id="rId1"/>
  </sheets>
  <definedNames>
    <definedName name="_xlnm._FilterDatabase" localSheetId="0" hidden="1">'тарифы хвс во'!$A$5:$N$177</definedName>
    <definedName name="_xlnm.Print_Titles" localSheetId="0">'тарифы хвс во'!$3:$5</definedName>
    <definedName name="_xlnm.Print_Area" localSheetId="0">'тарифы хвс во'!$A$1:$N$179</definedName>
  </definedNames>
  <calcPr fullCalcOnLoad="1"/>
</workbook>
</file>

<file path=xl/sharedStrings.xml><?xml version="1.0" encoding="utf-8"?>
<sst xmlns="http://schemas.openxmlformats.org/spreadsheetml/2006/main" count="415" uniqueCount="124">
  <si>
    <t>№ п/п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</si>
  <si>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</si>
  <si>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</si>
  <si>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</si>
  <si>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</si>
  <si>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</si>
  <si>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</si>
  <si>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</si>
  <si>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</si>
  <si>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</si>
  <si>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</si>
  <si>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</si>
  <si>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</si>
  <si>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</si>
  <si>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</si>
  <si>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</si>
  <si>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</si>
  <si>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</si>
  <si>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</si>
  <si>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</si>
  <si>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-</t>
  </si>
  <si>
    <t>Янтиковский район</t>
  </si>
  <si>
    <t xml:space="preserve">Общество с ограниченной ответственностью  «Спутник-1» </t>
  </si>
  <si>
    <t>Канашский район</t>
  </si>
  <si>
    <t>Действующий тариф</t>
  </si>
  <si>
    <t>Аликовский район</t>
  </si>
  <si>
    <t>ООО Управляющая компания «Жилище»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</si>
  <si>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</si>
  <si>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</si>
  <si>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</si>
  <si>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Ибресинский район</t>
  </si>
  <si>
    <t>ООО «Сундырь- Хлеб»</t>
  </si>
  <si>
    <t>КФХ Тимофеев Н.В.</t>
  </si>
  <si>
    <t>ФКУ ИК-9 УФСИН России по Чувашской Республики</t>
  </si>
  <si>
    <t>ООО «Теплоэнергосеть» Кугеськое сельское поселение</t>
  </si>
  <si>
    <t>ОАО «Газпром газораспределение Чебоксары» (санаторий «Волга»)</t>
  </si>
  <si>
    <t xml:space="preserve">ООО «Ремстройгрупп» </t>
  </si>
  <si>
    <t>ООО «Красное Сормово»</t>
  </si>
  <si>
    <t>СХПК «Нива»</t>
  </si>
  <si>
    <t>АО «Моргаушавтотехсервис»</t>
  </si>
  <si>
    <t>АО «Транснефть-Прикамье»</t>
  </si>
  <si>
    <t>МАУ «Опытный» Опытного сельского поселения</t>
  </si>
  <si>
    <t>ООО «Авангард»</t>
  </si>
  <si>
    <t>МУП ЖКХ «Чурачики »</t>
  </si>
  <si>
    <t>МУП ЖКХ «Ишлейское»</t>
  </si>
  <si>
    <t>ООО фирма «Вега»</t>
  </si>
  <si>
    <t>ООО «Санаторий Волжские зори»</t>
  </si>
  <si>
    <t>ОАО «ПМК-8»</t>
  </si>
  <si>
    <t>ЗАО ПФ «Чебоксарскагропромтехсервис»</t>
  </si>
  <si>
    <t>Ядринское МПП ЖКХ</t>
  </si>
  <si>
    <t>Ядринский район</t>
  </si>
  <si>
    <t>МУП  «Водоканал» города Алатыря Чувашской Республики</t>
  </si>
  <si>
    <t>МУП «Шумерлинское производственное управление «Водоканал»</t>
  </si>
  <si>
    <t>ОАО «Санаторий Чувашия»</t>
  </si>
  <si>
    <t>МУП «Коммунальные сети города Новочебоксарска»</t>
  </si>
  <si>
    <t>ООО ЖКХ</t>
  </si>
  <si>
    <t>ОАО «Чувашский бройлер»</t>
  </si>
  <si>
    <t>ЗАО ССК «Солнечный берег»</t>
  </si>
  <si>
    <t>ОАО «Коммунальник»</t>
  </si>
  <si>
    <t>ОАО «Химпром»</t>
  </si>
  <si>
    <t>ООО «СУОР»</t>
  </si>
  <si>
    <t>ООО «АКВА»</t>
  </si>
  <si>
    <t>МУП ЖКХ «Моргаушское» Моргаушское сельское поселение</t>
  </si>
  <si>
    <t>МУП ЖКХ «Моргаушское» Большесундырское сельское поселение, Москакасинское сельское поселение</t>
  </si>
  <si>
    <t>ООО «НОВОЕ СЕЛО» Лапсарское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</si>
  <si>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</si>
  <si>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</si>
  <si>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</si>
  <si>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ГУП Чувашской Республики «БОС» Минстроя Чувашии</t>
  </si>
  <si>
    <t>ФКУ «Исправительная колония № 5» УФСИН по Чувашской Республике-Чувашии</t>
  </si>
  <si>
    <t>СХПК «Свобода»</t>
  </si>
  <si>
    <t>МУП «Коммунальные сети города Новочебоксарска» (техническая вода)</t>
  </si>
  <si>
    <t>ООО «ИЗВА»</t>
  </si>
  <si>
    <t>ООО  «Управляющая компания»</t>
  </si>
  <si>
    <t>МП "ДЕЗ ЖКХ Ибресинского района"</t>
  </si>
  <si>
    <t>ООО "Каналсеть+"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</si>
  <si>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</si>
  <si>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</si>
  <si>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</si>
  <si>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</si>
  <si>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АУ "Новая жизнь"</t>
  </si>
  <si>
    <t>ПАО "Т Плюс" (техническая вода)</t>
  </si>
  <si>
    <r>
      <t xml:space="preserve">* - для потребителей, получающих услугу холодного водоснабжения с использованием объектов водоснабжения, переданных </t>
    </r>
    <r>
      <rPr>
        <sz val="11"/>
        <color indexed="8"/>
        <rFont val="Times New Roman"/>
        <family val="1"/>
      </rPr>
      <t>акционерному обществу «Передвижная механизированная колонна № 8»</t>
    </r>
    <r>
      <rPr>
        <sz val="11"/>
        <rFont val="Times New Roman"/>
        <family val="1"/>
      </rPr>
      <t xml:space="preserve">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</si>
  <si>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 xml:space="preserve">ОАО «ПМК-8»* </t>
  </si>
  <si>
    <t>ООО «НОВОЕ СЕЛО» Вурман-Сюктерское сельское поселение</t>
  </si>
  <si>
    <t>МУП «Водоканал» муниципального образования г. Канаш ЧР</t>
  </si>
  <si>
    <t>МУП «Каналсеть» муниципального образования г. Канаш ЧР</t>
  </si>
  <si>
    <t>МУП "ЖКХ "Атлашевское"</t>
  </si>
  <si>
    <t>без НДС</t>
  </si>
  <si>
    <t>с НДС</t>
  </si>
  <si>
    <t>без доп НДС</t>
  </si>
  <si>
    <t>Красночетайский район</t>
  </si>
  <si>
    <t>МП по МТС "Красночетайскагропромснаб"</t>
  </si>
  <si>
    <t>ООО "ТСЖ" Поваркасинское сп</t>
  </si>
  <si>
    <t>АО «Водоканал»</t>
  </si>
  <si>
    <t>МУП «ОПЖКХ» Порецкого района</t>
  </si>
  <si>
    <t>ПАО "Т Плюс" (Транспортировка)</t>
  </si>
  <si>
    <t>ФКУ"Исправительна колония №5№УФСИН по Чувашской Республике-Чувашии транспортировка</t>
  </si>
  <si>
    <t xml:space="preserve">АО"Чебоксарское ПО им. В. И. Чапаева" (транспортировка) </t>
  </si>
  <si>
    <t xml:space="preserve"> ООО "МежРегионТоргЦентр"</t>
  </si>
  <si>
    <t>АО "Водоканал" транспортировка</t>
  </si>
  <si>
    <t>Горьковская дирекция по тепловодоснабжениию структурное подразделение Центральной дирекции по тепловодоснабжению филиала ОАО "РЖД"</t>
  </si>
  <si>
    <t>без доп. НДС</t>
  </si>
  <si>
    <t>без доп НДС нас.</t>
  </si>
  <si>
    <t>Горьковская дирекция по тепловодоснабжениию структурное подразделение Центральной дирекции по тепловодоснабжению филиала ОАО "РЖД" (транспортировка)</t>
  </si>
  <si>
    <t>МУП "ЖКХ "Вурман-Сюктерское"</t>
  </si>
  <si>
    <t>МУП "ЖКХ "Катрасьское"</t>
  </si>
  <si>
    <t>ПАО "ФГК-Русгидро" (транспортировка)</t>
  </si>
  <si>
    <t>без НДс</t>
  </si>
  <si>
    <t>ООО "СУОР" (транспортировка)</t>
  </si>
  <si>
    <t>01.01.2020 г. - 30.06.2020 г.</t>
  </si>
  <si>
    <t xml:space="preserve">01.01.2020 к 31.12.2019 г </t>
  </si>
  <si>
    <t>01.07.2020 г. - 31.12.2020 г.</t>
  </si>
  <si>
    <t>ООО "АКВАСТРОЙ"</t>
  </si>
  <si>
    <t>АО "Промтрактор-Вагон"</t>
  </si>
  <si>
    <t>без  НДС</t>
  </si>
  <si>
    <t>МУП Урмарского района "Урмарытеплосеть"</t>
  </si>
  <si>
    <t>Средневзвешанный тариф, Предложение организации</t>
  </si>
  <si>
    <t>МУП УК г. Цивильск Цивильское гп</t>
  </si>
  <si>
    <t>ООО "Вител"</t>
  </si>
  <si>
    <t>Действующий тариф на 31.12.2019 г.</t>
  </si>
  <si>
    <t>Динамика изменения тарифов на услуги водоснабжения и водоотведения в 2020 году по Чувашской Республике, руб./1 куб. метр.</t>
  </si>
  <si>
    <t>МУП "Чистая вода"</t>
  </si>
  <si>
    <t>01.07.2020 к 31.12.2019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</si>
</sst>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8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10"/>
      <color indexed="49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185" fontId="35" fillId="0" borderId="0">
      <alignment/>
      <protection/>
    </xf>
    <xf numFmtId="0" fontId="35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61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1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1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1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2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2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2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2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2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0" fillId="28" borderId="1" applyNumberFormat="0" applyAlignment="0">
      <protection/>
    </xf>
    <xf numFmtId="0" fontId="30" fillId="28" borderId="1" applyNumberFormat="0" applyAlignment="0">
      <protection/>
    </xf>
    <xf numFmtId="0" fontId="28" fillId="0" borderId="1" applyNumberFormat="0" applyAlignment="0">
      <protection locked="0"/>
    </xf>
    <xf numFmtId="0" fontId="28" fillId="0" borderId="1" applyNumberFormat="0" applyAlignment="0">
      <protection locked="0"/>
    </xf>
    <xf numFmtId="186" fontId="33" fillId="0" borderId="0" applyFont="0" applyFill="0" applyBorder="0" applyAlignment="0" applyProtection="0"/>
    <xf numFmtId="3" fontId="36" fillId="0" borderId="0" applyFont="0" applyFill="0" applyBorder="0" applyAlignment="0" applyProtection="0"/>
    <xf numFmtId="184" fontId="26" fillId="29" borderId="0">
      <alignment/>
      <protection locked="0"/>
    </xf>
    <xf numFmtId="0" fontId="36" fillId="0" borderId="0" applyFill="0" applyBorder="0" applyProtection="0">
      <alignment vertical="center"/>
    </xf>
    <xf numFmtId="182" fontId="26" fillId="29" borderId="0">
      <alignment/>
      <protection locked="0"/>
    </xf>
    <xf numFmtId="181" fontId="26" fillId="29" borderId="0">
      <alignment/>
      <protection locked="0"/>
    </xf>
    <xf numFmtId="0" fontId="28" fillId="3" borderId="1" applyAlignment="0">
      <protection/>
    </xf>
    <xf numFmtId="0" fontId="37" fillId="0" borderId="0" applyNumberFormat="0" applyFill="0" applyBorder="0" applyAlignment="0" applyProtection="0"/>
    <xf numFmtId="0" fontId="28" fillId="7" borderId="1" applyNumberFormat="0" applyAlignment="0">
      <protection/>
    </xf>
    <xf numFmtId="0" fontId="28" fillId="25" borderId="1" applyNumberFormat="0" applyAlignment="0">
      <protection/>
    </xf>
    <xf numFmtId="0" fontId="28" fillId="25" borderId="1" applyNumberFormat="0" applyAlignment="0">
      <protection/>
    </xf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29" fillId="30" borderId="2" applyNumberFormat="0">
      <alignment horizontal="center" vertical="center"/>
      <protection/>
    </xf>
    <xf numFmtId="0" fontId="29" fillId="30" borderId="2" applyNumberFormat="0">
      <alignment horizontal="center" vertical="center"/>
      <protection/>
    </xf>
    <xf numFmtId="49" fontId="25" fillId="17" borderId="3" applyNumberFormat="0">
      <alignment horizontal="center" vertical="center"/>
      <protection/>
    </xf>
    <xf numFmtId="0" fontId="62" fillId="31" borderId="0" applyNumberFormat="0" applyBorder="0" applyAlignment="0" applyProtection="0"/>
    <xf numFmtId="0" fontId="9" fillId="21" borderId="0" applyNumberFormat="0" applyBorder="0" applyAlignment="0" applyProtection="0"/>
    <xf numFmtId="0" fontId="62" fillId="32" borderId="0" applyNumberFormat="0" applyBorder="0" applyAlignment="0" applyProtection="0"/>
    <xf numFmtId="0" fontId="9" fillId="33" borderId="0" applyNumberFormat="0" applyBorder="0" applyAlignment="0" applyProtection="0"/>
    <xf numFmtId="0" fontId="62" fillId="34" borderId="0" applyNumberFormat="0" applyBorder="0" applyAlignment="0" applyProtection="0"/>
    <xf numFmtId="0" fontId="9" fillId="35" borderId="0" applyNumberFormat="0" applyBorder="0" applyAlignment="0" applyProtection="0"/>
    <xf numFmtId="0" fontId="62" fillId="36" borderId="0" applyNumberFormat="0" applyBorder="0" applyAlignment="0" applyProtection="0"/>
    <xf numFmtId="0" fontId="9" fillId="37" borderId="0" applyNumberFormat="0" applyBorder="0" applyAlignment="0" applyProtection="0"/>
    <xf numFmtId="0" fontId="62" fillId="38" borderId="0" applyNumberFormat="0" applyBorder="0" applyAlignment="0" applyProtection="0"/>
    <xf numFmtId="0" fontId="9" fillId="21" borderId="0" applyNumberFormat="0" applyBorder="0" applyAlignment="0" applyProtection="0"/>
    <xf numFmtId="0" fontId="62" fillId="39" borderId="0" applyNumberFormat="0" applyBorder="0" applyAlignment="0" applyProtection="0"/>
    <xf numFmtId="0" fontId="9" fillId="40" borderId="0" applyNumberFormat="0" applyBorder="0" applyAlignment="0" applyProtection="0"/>
    <xf numFmtId="0" fontId="63" fillId="41" borderId="4" applyNumberFormat="0" applyAlignment="0" applyProtection="0"/>
    <xf numFmtId="0" fontId="64" fillId="42" borderId="5" applyNumberFormat="0" applyAlignment="0" applyProtection="0"/>
    <xf numFmtId="0" fontId="10" fillId="3" borderId="6" applyNumberFormat="0" applyAlignment="0" applyProtection="0"/>
    <xf numFmtId="0" fontId="65" fillId="42" borderId="4" applyNumberFormat="0" applyAlignment="0" applyProtection="0"/>
    <xf numFmtId="0" fontId="11" fillId="3" borderId="1" applyNumberFormat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68" fillId="0" borderId="7" applyNumberFormat="0" applyFill="0" applyAlignment="0" applyProtection="0"/>
    <xf numFmtId="0" fontId="44" fillId="0" borderId="8" applyNumberFormat="0" applyFill="0" applyAlignment="0" applyProtection="0"/>
    <xf numFmtId="0" fontId="69" fillId="0" borderId="9" applyNumberFormat="0" applyFill="0" applyAlignment="0" applyProtection="0"/>
    <xf numFmtId="0" fontId="45" fillId="0" borderId="10" applyNumberFormat="0" applyFill="0" applyAlignment="0" applyProtection="0"/>
    <xf numFmtId="0" fontId="70" fillId="0" borderId="11" applyNumberFormat="0" applyFill="0" applyAlignment="0" applyProtection="0"/>
    <xf numFmtId="0" fontId="46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13" applyBorder="0">
      <alignment horizontal="center" vertical="center" wrapText="1"/>
      <protection/>
    </xf>
    <xf numFmtId="4" fontId="26" fillId="29" borderId="14" applyBorder="0">
      <alignment horizontal="right"/>
      <protection/>
    </xf>
    <xf numFmtId="0" fontId="71" fillId="0" borderId="15" applyNumberFormat="0" applyFill="0" applyAlignment="0" applyProtection="0"/>
    <xf numFmtId="0" fontId="13" fillId="0" borderId="16" applyNumberFormat="0" applyFill="0" applyAlignment="0" applyProtection="0"/>
    <xf numFmtId="0" fontId="72" fillId="43" borderId="17" applyNumberFormat="0" applyAlignment="0" applyProtection="0"/>
    <xf numFmtId="0" fontId="14" fillId="44" borderId="18" applyNumberFormat="0" applyAlignment="0" applyProtection="0"/>
    <xf numFmtId="0" fontId="7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15" fillId="5" borderId="0" applyNumberFormat="0" applyBorder="0" applyAlignment="0" applyProtection="0"/>
    <xf numFmtId="49" fontId="26" fillId="0" borderId="0" applyBorder="0">
      <alignment vertical="top"/>
      <protection/>
    </xf>
    <xf numFmtId="0" fontId="26" fillId="0" borderId="0">
      <alignment/>
      <protection/>
    </xf>
    <xf numFmtId="49" fontId="26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6" fillId="0" borderId="0" applyBorder="0">
      <alignment vertical="top"/>
      <protection/>
    </xf>
    <xf numFmtId="0" fontId="34" fillId="46" borderId="0" applyNumberFormat="0" applyBorder="0" applyAlignment="0">
      <protection/>
    </xf>
    <xf numFmtId="0" fontId="26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46" borderId="0">
      <alignment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8" fillId="0" borderId="0">
      <alignment/>
      <protection/>
    </xf>
    <xf numFmtId="49" fontId="26" fillId="0" borderId="0" applyBorder="0">
      <alignment vertical="top"/>
      <protection/>
    </xf>
    <xf numFmtId="0" fontId="0" fillId="0" borderId="0">
      <alignment/>
      <protection/>
    </xf>
    <xf numFmtId="49" fontId="26" fillId="46" borderId="0" applyBorder="0">
      <alignment vertical="top"/>
      <protection/>
    </xf>
    <xf numFmtId="49" fontId="26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46" borderId="0" applyNumberFormat="0" applyBorder="0" applyAlignment="0"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6" fillId="48" borderId="0" applyNumberFormat="0" applyBorder="0" applyAlignment="0" applyProtection="0"/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8" fillId="0" borderId="21" applyNumberFormat="0" applyFill="0" applyAlignment="0" applyProtection="0"/>
    <xf numFmtId="0" fontId="18" fillId="0" borderId="22" applyNumberFormat="0" applyFill="0" applyAlignment="0" applyProtection="0"/>
    <xf numFmtId="0" fontId="35" fillId="0" borderId="0">
      <alignment/>
      <protection/>
    </xf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6" fillId="7" borderId="0" applyBorder="0">
      <alignment horizontal="right"/>
      <protection/>
    </xf>
    <xf numFmtId="4" fontId="26" fillId="7" borderId="23" applyBorder="0">
      <alignment horizontal="right"/>
      <protection/>
    </xf>
    <xf numFmtId="4" fontId="26" fillId="7" borderId="14" applyFont="0" applyBorder="0">
      <alignment horizontal="right"/>
      <protection/>
    </xf>
    <xf numFmtId="0" fontId="80" fillId="51" borderId="0" applyNumberFormat="0" applyBorder="0" applyAlignment="0" applyProtection="0"/>
    <xf numFmtId="0" fontId="49" fillId="7" borderId="0" applyNumberFormat="0" applyBorder="0" applyAlignment="0" applyProtection="0"/>
    <xf numFmtId="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26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2" fontId="2" fillId="30" borderId="0" xfId="0" applyNumberFormat="1" applyFont="1" applyFill="1" applyAlignment="1">
      <alignment/>
    </xf>
    <xf numFmtId="10" fontId="2" fillId="30" borderId="0" xfId="232" applyNumberFormat="1" applyFont="1" applyFill="1" applyAlignment="1">
      <alignment/>
    </xf>
    <xf numFmtId="0" fontId="20" fillId="0" borderId="14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justify" vertical="top" wrapText="1"/>
    </xf>
    <xf numFmtId="0" fontId="20" fillId="0" borderId="14" xfId="0" applyFont="1" applyFill="1" applyBorder="1" applyAlignment="1">
      <alignment horizontal="justify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justify" vertical="top" wrapText="1"/>
    </xf>
    <xf numFmtId="0" fontId="20" fillId="0" borderId="26" xfId="0" applyFont="1" applyFill="1" applyBorder="1" applyAlignment="1">
      <alignment horizontal="justify" vertical="top" wrapText="1"/>
    </xf>
    <xf numFmtId="0" fontId="20" fillId="0" borderId="2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0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justify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0" fontId="2" fillId="0" borderId="0" xfId="232" applyNumberFormat="1" applyFont="1" applyAlignment="1">
      <alignment/>
    </xf>
    <xf numFmtId="177" fontId="2" fillId="30" borderId="0" xfId="232" applyNumberFormat="1" applyFont="1" applyFill="1" applyAlignment="1">
      <alignment/>
    </xf>
    <xf numFmtId="0" fontId="20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177" fontId="2" fillId="0" borderId="0" xfId="232" applyNumberFormat="1" applyFont="1" applyFill="1" applyAlignment="1">
      <alignment/>
    </xf>
    <xf numFmtId="2" fontId="4" fillId="0" borderId="30" xfId="0" applyNumberFormat="1" applyFont="1" applyFill="1" applyBorder="1" applyAlignment="1">
      <alignment horizontal="center" vertical="center" wrapText="1"/>
    </xf>
    <xf numFmtId="10" fontId="4" fillId="0" borderId="30" xfId="232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 wrapText="1"/>
    </xf>
    <xf numFmtId="10" fontId="5" fillId="0" borderId="14" xfId="232" applyNumberFormat="1" applyFont="1" applyFill="1" applyBorder="1" applyAlignment="1">
      <alignment horizontal="center" vertical="center" wrapText="1"/>
    </xf>
    <xf numFmtId="177" fontId="5" fillId="0" borderId="14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0" fillId="0" borderId="14" xfId="0" applyNumberFormat="1" applyFont="1" applyFill="1" applyBorder="1" applyAlignment="1">
      <alignment horizontal="center" vertical="center" wrapText="1"/>
    </xf>
    <xf numFmtId="10" fontId="2" fillId="0" borderId="14" xfId="232" applyNumberFormat="1" applyFont="1" applyFill="1" applyBorder="1" applyAlignment="1">
      <alignment horizontal="center" vertical="center" wrapText="1"/>
    </xf>
    <xf numFmtId="177" fontId="2" fillId="0" borderId="14" xfId="232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177" fontId="23" fillId="0" borderId="14" xfId="232" applyNumberFormat="1" applyFont="1" applyFill="1" applyBorder="1" applyAlignment="1">
      <alignment horizontal="center" vertical="center" wrapText="1"/>
    </xf>
    <xf numFmtId="10" fontId="23" fillId="0" borderId="14" xfId="232" applyNumberFormat="1" applyFont="1" applyFill="1" applyBorder="1" applyAlignment="1">
      <alignment horizontal="center" vertical="center" wrapText="1"/>
    </xf>
    <xf numFmtId="177" fontId="24" fillId="0" borderId="14" xfId="232" applyNumberFormat="1" applyFont="1" applyFill="1" applyBorder="1" applyAlignment="1">
      <alignment horizontal="center" vertical="center" wrapText="1"/>
    </xf>
    <xf numFmtId="10" fontId="24" fillId="0" borderId="14" xfId="232" applyNumberFormat="1" applyFont="1" applyFill="1" applyBorder="1" applyAlignment="1">
      <alignment horizontal="center" vertical="center" wrapText="1"/>
    </xf>
    <xf numFmtId="10" fontId="22" fillId="0" borderId="14" xfId="232" applyNumberFormat="1" applyFont="1" applyFill="1" applyBorder="1" applyAlignment="1">
      <alignment horizontal="center" vertical="center" wrapText="1"/>
    </xf>
    <xf numFmtId="177" fontId="22" fillId="0" borderId="14" xfId="232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81" fillId="0" borderId="1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6" fontId="2" fillId="0" borderId="33" xfId="232" applyNumberFormat="1" applyFont="1" applyFill="1" applyBorder="1" applyAlignment="1">
      <alignment horizontal="center" vertical="center" wrapText="1"/>
    </xf>
    <xf numFmtId="2" fontId="2" fillId="0" borderId="14" xfId="232" applyNumberFormat="1" applyFont="1" applyFill="1" applyBorder="1" applyAlignment="1">
      <alignment horizontal="center" vertical="center" wrapText="1"/>
    </xf>
    <xf numFmtId="2" fontId="5" fillId="0" borderId="14" xfId="232" applyNumberFormat="1" applyFont="1" applyFill="1" applyBorder="1" applyAlignment="1">
      <alignment horizontal="center" vertical="center" wrapText="1"/>
    </xf>
    <xf numFmtId="2" fontId="2" fillId="0" borderId="30" xfId="232" applyNumberFormat="1" applyFont="1" applyFill="1" applyBorder="1" applyAlignment="1">
      <alignment horizontal="center" vertical="center" wrapText="1"/>
    </xf>
    <xf numFmtId="2" fontId="2" fillId="0" borderId="31" xfId="232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top" wrapText="1"/>
    </xf>
    <xf numFmtId="10" fontId="4" fillId="0" borderId="14" xfId="232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0" fillId="0" borderId="3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33" xfId="0" applyFont="1" applyFill="1" applyBorder="1" applyAlignment="1">
      <alignment horizontal="left" vertical="top" wrapText="1"/>
    </xf>
    <xf numFmtId="0" fontId="20" fillId="0" borderId="35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14" xfId="0" applyFont="1" applyFill="1" applyBorder="1" applyAlignment="1">
      <alignment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top" wrapText="1"/>
    </xf>
    <xf numFmtId="0" fontId="20" fillId="0" borderId="39" xfId="0" applyFont="1" applyFill="1" applyBorder="1" applyAlignment="1">
      <alignment horizontal="center" vertical="top" wrapText="1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9.00390625" defaultRowHeight="12.75"/>
  <cols>
    <col min="1" max="1" width="7.25390625" style="3" customWidth="1"/>
    <col min="2" max="2" width="48.375" style="1" customWidth="1"/>
    <col min="3" max="3" width="8.75390625" style="1" customWidth="1"/>
    <col min="4" max="4" width="13.375" style="2" customWidth="1"/>
    <col min="5" max="5" width="12.25390625" style="2" customWidth="1"/>
    <col min="6" max="6" width="11.875" style="2" customWidth="1"/>
    <col min="7" max="7" width="11.25390625" style="23" customWidth="1"/>
    <col min="8" max="8" width="11.75390625" style="23" customWidth="1"/>
    <col min="9" max="9" width="0.2421875" style="23" hidden="1" customWidth="1"/>
    <col min="10" max="10" width="14.00390625" style="6" customWidth="1"/>
    <col min="11" max="12" width="12.25390625" style="6" customWidth="1"/>
    <col min="13" max="13" width="13.625" style="24" customWidth="1"/>
    <col min="14" max="14" width="15.25390625" style="7" customWidth="1"/>
    <col min="15" max="16384" width="9.125" style="1" customWidth="1"/>
  </cols>
  <sheetData>
    <row r="1" spans="1:14" s="33" customFormat="1" ht="16.5" customHeight="1">
      <c r="A1" s="109" t="s">
        <v>121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33" customFormat="1" ht="4.5" customHeight="1" thickBot="1">
      <c r="A2" s="34"/>
      <c r="D2" s="35"/>
      <c r="E2" s="35"/>
      <c r="F2" s="35"/>
      <c r="G2" s="36"/>
      <c r="H2" s="36"/>
      <c r="I2" s="36"/>
      <c r="J2" s="35"/>
      <c r="K2" s="35"/>
      <c r="L2" s="35"/>
      <c r="M2" s="37"/>
      <c r="N2" s="36"/>
    </row>
    <row r="3" spans="1:14" s="33" customFormat="1" ht="12.75">
      <c r="A3" s="101" t="s">
        <v>0</v>
      </c>
      <c r="B3" s="98" t="s">
        <v>1</v>
      </c>
      <c r="C3" s="104"/>
      <c r="D3" s="121"/>
      <c r="E3" s="121"/>
      <c r="F3" s="121"/>
      <c r="G3" s="121"/>
      <c r="H3" s="122"/>
      <c r="I3" s="119"/>
      <c r="J3" s="119"/>
      <c r="K3" s="119"/>
      <c r="L3" s="119"/>
      <c r="M3" s="119"/>
      <c r="N3" s="120"/>
    </row>
    <row r="4" spans="1:14" s="33" customFormat="1" ht="12.75" customHeight="1">
      <c r="A4" s="102"/>
      <c r="B4" s="99"/>
      <c r="C4" s="105"/>
      <c r="D4" s="111" t="s">
        <v>120</v>
      </c>
      <c r="E4" s="96" t="s">
        <v>24</v>
      </c>
      <c r="F4" s="110"/>
      <c r="G4" s="113" t="s">
        <v>2</v>
      </c>
      <c r="H4" s="113"/>
      <c r="I4" s="67"/>
      <c r="J4" s="111" t="s">
        <v>120</v>
      </c>
      <c r="K4" s="96" t="s">
        <v>24</v>
      </c>
      <c r="L4" s="97"/>
      <c r="M4" s="113" t="s">
        <v>2</v>
      </c>
      <c r="N4" s="113"/>
    </row>
    <row r="5" spans="1:14" s="33" customFormat="1" ht="40.5" customHeight="1">
      <c r="A5" s="103"/>
      <c r="B5" s="100"/>
      <c r="C5" s="106"/>
      <c r="D5" s="112"/>
      <c r="E5" s="38" t="s">
        <v>110</v>
      </c>
      <c r="F5" s="38" t="s">
        <v>112</v>
      </c>
      <c r="G5" s="73" t="s">
        <v>111</v>
      </c>
      <c r="H5" s="73" t="s">
        <v>123</v>
      </c>
      <c r="I5" s="66" t="s">
        <v>117</v>
      </c>
      <c r="J5" s="112"/>
      <c r="K5" s="38" t="s">
        <v>110</v>
      </c>
      <c r="L5" s="38" t="s">
        <v>112</v>
      </c>
      <c r="M5" s="39" t="s">
        <v>111</v>
      </c>
      <c r="N5" s="73" t="s">
        <v>123</v>
      </c>
    </row>
    <row r="6" spans="1:14" s="44" customFormat="1" ht="12.75" customHeight="1">
      <c r="A6" s="83" t="s">
        <v>25</v>
      </c>
      <c r="B6" s="117"/>
      <c r="C6" s="40"/>
      <c r="D6" s="41"/>
      <c r="E6" s="41"/>
      <c r="F6" s="41"/>
      <c r="G6" s="42"/>
      <c r="H6" s="42"/>
      <c r="I6" s="69"/>
      <c r="J6" s="41"/>
      <c r="K6" s="41"/>
      <c r="L6" s="41"/>
      <c r="M6" s="43"/>
      <c r="N6" s="42"/>
    </row>
    <row r="7" spans="1:14" s="33" customFormat="1" ht="12.75">
      <c r="A7" s="76">
        <v>1</v>
      </c>
      <c r="B7" s="89" t="s">
        <v>26</v>
      </c>
      <c r="C7" s="9" t="s">
        <v>88</v>
      </c>
      <c r="D7" s="45">
        <v>22.8</v>
      </c>
      <c r="E7" s="45">
        <v>22.8</v>
      </c>
      <c r="F7" s="45">
        <v>23.42</v>
      </c>
      <c r="G7" s="46">
        <f>E7/D7</f>
        <v>1</v>
      </c>
      <c r="H7" s="46">
        <f>F7/D7</f>
        <v>1.0271929824561403</v>
      </c>
      <c r="I7" s="68"/>
      <c r="J7" s="45" t="s">
        <v>20</v>
      </c>
      <c r="K7" s="45" t="s">
        <v>20</v>
      </c>
      <c r="L7" s="45" t="s">
        <v>20</v>
      </c>
      <c r="M7" s="47" t="s">
        <v>20</v>
      </c>
      <c r="N7" s="46" t="s">
        <v>20</v>
      </c>
    </row>
    <row r="8" spans="1:14" s="33" customFormat="1" ht="12.75">
      <c r="A8" s="77"/>
      <c r="B8" s="90"/>
      <c r="C8" s="9" t="s">
        <v>89</v>
      </c>
      <c r="D8" s="48">
        <v>27.36</v>
      </c>
      <c r="E8" s="48">
        <v>27.36</v>
      </c>
      <c r="F8" s="48">
        <v>28.1</v>
      </c>
      <c r="G8" s="46">
        <f>E8/D8</f>
        <v>1</v>
      </c>
      <c r="H8" s="46">
        <f>F8/D8</f>
        <v>1.027046783625731</v>
      </c>
      <c r="I8" s="68"/>
      <c r="J8" s="45"/>
      <c r="K8" s="48"/>
      <c r="L8" s="48"/>
      <c r="M8" s="49"/>
      <c r="N8" s="50"/>
    </row>
    <row r="9" spans="1:14" s="33" customFormat="1" ht="12.75">
      <c r="A9" s="83" t="s">
        <v>27</v>
      </c>
      <c r="B9" s="84"/>
      <c r="C9" s="11"/>
      <c r="D9" s="22"/>
      <c r="E9" s="22"/>
      <c r="F9" s="22"/>
      <c r="G9" s="46"/>
      <c r="H9" s="46"/>
      <c r="I9" s="68"/>
      <c r="J9" s="22"/>
      <c r="K9" s="22"/>
      <c r="L9" s="22"/>
      <c r="M9" s="51"/>
      <c r="N9" s="52"/>
    </row>
    <row r="10" spans="1:14" s="33" customFormat="1" ht="26.25" customHeight="1">
      <c r="A10" s="8">
        <v>2</v>
      </c>
      <c r="B10" s="12" t="s">
        <v>28</v>
      </c>
      <c r="C10" s="12" t="s">
        <v>103</v>
      </c>
      <c r="D10" s="41">
        <v>31.5</v>
      </c>
      <c r="E10" s="41">
        <v>25.89</v>
      </c>
      <c r="F10" s="41">
        <v>26.25</v>
      </c>
      <c r="G10" s="46">
        <f>E10/D10</f>
        <v>0.8219047619047619</v>
      </c>
      <c r="H10" s="46">
        <f>F10/D10</f>
        <v>0.8333333333333334</v>
      </c>
      <c r="I10" s="68"/>
      <c r="J10" s="22" t="s">
        <v>20</v>
      </c>
      <c r="K10" s="41" t="s">
        <v>20</v>
      </c>
      <c r="L10" s="41"/>
      <c r="M10" s="51"/>
      <c r="N10" s="52" t="s">
        <v>20</v>
      </c>
    </row>
    <row r="11" spans="1:14" s="33" customFormat="1" ht="12.75">
      <c r="A11" s="83" t="s">
        <v>3</v>
      </c>
      <c r="B11" s="84"/>
      <c r="C11" s="13"/>
      <c r="G11" s="46"/>
      <c r="H11" s="46"/>
      <c r="I11" s="68"/>
      <c r="J11" s="22"/>
      <c r="K11" s="22"/>
      <c r="L11" s="22"/>
      <c r="M11" s="51"/>
      <c r="N11" s="52"/>
    </row>
    <row r="12" spans="1:14" s="33" customFormat="1" ht="12.75">
      <c r="A12" s="76">
        <v>3</v>
      </c>
      <c r="B12" s="108" t="s">
        <v>73</v>
      </c>
      <c r="C12" s="15" t="s">
        <v>88</v>
      </c>
      <c r="D12" s="22">
        <v>28.19</v>
      </c>
      <c r="E12" s="22">
        <v>28.19</v>
      </c>
      <c r="F12" s="22">
        <v>28.76</v>
      </c>
      <c r="G12" s="46">
        <f>E12/D12</f>
        <v>1</v>
      </c>
      <c r="H12" s="46">
        <f>F12/D12</f>
        <v>1.0202199361475701</v>
      </c>
      <c r="I12" s="68">
        <v>13.09</v>
      </c>
      <c r="J12" s="22">
        <v>12.24</v>
      </c>
      <c r="K12" s="22">
        <v>12.24</v>
      </c>
      <c r="L12" s="22">
        <v>12.67</v>
      </c>
      <c r="M12" s="47">
        <f>K12/J12</f>
        <v>1</v>
      </c>
      <c r="N12" s="46">
        <f>L12/J12</f>
        <v>1.0351307189542482</v>
      </c>
    </row>
    <row r="13" spans="1:14" s="33" customFormat="1" ht="12.75">
      <c r="A13" s="77"/>
      <c r="B13" s="108"/>
      <c r="C13" s="16" t="s">
        <v>89</v>
      </c>
      <c r="D13" s="41">
        <v>33.83</v>
      </c>
      <c r="E13" s="41">
        <v>33.83</v>
      </c>
      <c r="F13" s="41">
        <v>34.51</v>
      </c>
      <c r="G13" s="46">
        <f>E13/D13</f>
        <v>1</v>
      </c>
      <c r="H13" s="46">
        <f>F13/D13</f>
        <v>1.020100502512563</v>
      </c>
      <c r="I13" s="68"/>
      <c r="J13" s="41">
        <v>14.69</v>
      </c>
      <c r="K13" s="41">
        <v>14.69</v>
      </c>
      <c r="L13" s="41">
        <v>15.2</v>
      </c>
      <c r="M13" s="47">
        <f>K13/J13</f>
        <v>1</v>
      </c>
      <c r="N13" s="46">
        <f>L13/J13</f>
        <v>1.034717494894486</v>
      </c>
    </row>
    <row r="14" spans="1:14" s="33" customFormat="1" ht="17.25" customHeight="1">
      <c r="A14" s="76">
        <v>4</v>
      </c>
      <c r="B14" s="114" t="s">
        <v>29</v>
      </c>
      <c r="C14" s="17" t="s">
        <v>90</v>
      </c>
      <c r="D14" s="41">
        <v>14.33</v>
      </c>
      <c r="E14" s="41">
        <v>13.9</v>
      </c>
      <c r="F14" s="41">
        <v>14.05</v>
      </c>
      <c r="G14" s="46">
        <f>E14/D14</f>
        <v>0.9699930216329379</v>
      </c>
      <c r="H14" s="46">
        <f>F14/D14</f>
        <v>0.9804605722260992</v>
      </c>
      <c r="I14" s="68"/>
      <c r="J14" s="41"/>
      <c r="K14" s="41"/>
      <c r="L14" s="41"/>
      <c r="M14" s="47"/>
      <c r="N14" s="46"/>
    </row>
    <row r="15" spans="1:14" s="33" customFormat="1" ht="20.25" customHeight="1">
      <c r="A15" s="77"/>
      <c r="B15" s="115"/>
      <c r="C15" s="17" t="s">
        <v>102</v>
      </c>
      <c r="D15" s="41">
        <v>14.33</v>
      </c>
      <c r="E15" s="41">
        <v>13.9</v>
      </c>
      <c r="F15" s="41">
        <v>14.05</v>
      </c>
      <c r="G15" s="46"/>
      <c r="H15" s="46"/>
      <c r="I15" s="68"/>
      <c r="J15" s="41"/>
      <c r="K15" s="41"/>
      <c r="L15" s="41"/>
      <c r="M15" s="47"/>
      <c r="N15" s="46"/>
    </row>
    <row r="16" spans="1:14" s="33" customFormat="1" ht="12.75">
      <c r="A16" s="83" t="s">
        <v>30</v>
      </c>
      <c r="B16" s="84"/>
      <c r="C16" s="11"/>
      <c r="D16" s="22"/>
      <c r="E16" s="22"/>
      <c r="F16" s="22"/>
      <c r="G16" s="46"/>
      <c r="H16" s="46"/>
      <c r="I16" s="68"/>
      <c r="J16" s="22"/>
      <c r="K16" s="22"/>
      <c r="L16" s="22"/>
      <c r="M16" s="47"/>
      <c r="N16" s="46"/>
    </row>
    <row r="17" spans="1:14" s="33" customFormat="1" ht="12.75">
      <c r="A17" s="76">
        <v>5</v>
      </c>
      <c r="B17" s="76" t="s">
        <v>74</v>
      </c>
      <c r="C17" s="18" t="s">
        <v>90</v>
      </c>
      <c r="D17" s="41">
        <v>37.16</v>
      </c>
      <c r="E17" s="41">
        <v>37.16</v>
      </c>
      <c r="F17" s="41">
        <v>38.18</v>
      </c>
      <c r="G17" s="46">
        <f>E17/D17</f>
        <v>1</v>
      </c>
      <c r="H17" s="46">
        <f>F17/D17</f>
        <v>1.027448869752422</v>
      </c>
      <c r="I17" s="68"/>
      <c r="J17" s="41"/>
      <c r="K17" s="41"/>
      <c r="L17" s="41"/>
      <c r="M17" s="47"/>
      <c r="N17" s="46"/>
    </row>
    <row r="18" spans="1:14" s="33" customFormat="1" ht="12.75">
      <c r="A18" s="77"/>
      <c r="B18" s="77"/>
      <c r="C18" s="18" t="s">
        <v>90</v>
      </c>
      <c r="D18" s="41">
        <v>37.16</v>
      </c>
      <c r="E18" s="41">
        <v>37.16</v>
      </c>
      <c r="F18" s="41">
        <v>38.18</v>
      </c>
      <c r="G18" s="46"/>
      <c r="H18" s="46"/>
      <c r="I18" s="68"/>
      <c r="J18" s="41"/>
      <c r="K18" s="41"/>
      <c r="L18" s="41"/>
      <c r="M18" s="47"/>
      <c r="N18" s="46"/>
    </row>
    <row r="19" spans="1:14" s="33" customFormat="1" ht="12.75">
      <c r="A19" s="76">
        <v>7</v>
      </c>
      <c r="B19" s="89" t="s">
        <v>75</v>
      </c>
      <c r="C19" s="9" t="s">
        <v>88</v>
      </c>
      <c r="D19" s="22" t="s">
        <v>20</v>
      </c>
      <c r="E19" s="22" t="s">
        <v>20</v>
      </c>
      <c r="F19" s="22" t="s">
        <v>20</v>
      </c>
      <c r="G19" s="46"/>
      <c r="H19" s="46"/>
      <c r="I19" s="68">
        <v>21.17</v>
      </c>
      <c r="J19" s="22">
        <v>23.19</v>
      </c>
      <c r="K19" s="22">
        <v>23.19</v>
      </c>
      <c r="L19" s="22">
        <v>23.95</v>
      </c>
      <c r="M19" s="47">
        <f>K19/J19</f>
        <v>1</v>
      </c>
      <c r="N19" s="46">
        <f>L19/J19</f>
        <v>1.0327727468736523</v>
      </c>
    </row>
    <row r="20" spans="1:14" s="33" customFormat="1" ht="12.75">
      <c r="A20" s="77"/>
      <c r="B20" s="90"/>
      <c r="C20" s="9" t="s">
        <v>89</v>
      </c>
      <c r="D20" s="48" t="s">
        <v>20</v>
      </c>
      <c r="E20" s="48" t="s">
        <v>20</v>
      </c>
      <c r="F20" s="48" t="s">
        <v>20</v>
      </c>
      <c r="G20" s="46"/>
      <c r="H20" s="46"/>
      <c r="I20" s="68"/>
      <c r="J20" s="41">
        <v>27.83</v>
      </c>
      <c r="K20" s="41">
        <v>27.83</v>
      </c>
      <c r="L20" s="41">
        <v>28.74</v>
      </c>
      <c r="M20" s="47">
        <f>K20/J20</f>
        <v>1</v>
      </c>
      <c r="N20" s="46">
        <f>L20/J20</f>
        <v>1.032698526769673</v>
      </c>
    </row>
    <row r="21" spans="1:14" s="44" customFormat="1" ht="12.75" customHeight="1">
      <c r="A21" s="83" t="s">
        <v>23</v>
      </c>
      <c r="B21" s="84"/>
      <c r="C21" s="11"/>
      <c r="D21" s="41"/>
      <c r="E21" s="41"/>
      <c r="F21" s="41"/>
      <c r="G21" s="46"/>
      <c r="H21" s="46"/>
      <c r="I21" s="68"/>
      <c r="J21" s="41"/>
      <c r="K21" s="41"/>
      <c r="L21" s="41"/>
      <c r="M21" s="47"/>
      <c r="N21" s="53" t="e">
        <f>L21/K21</f>
        <v>#DIV/0!</v>
      </c>
    </row>
    <row r="22" spans="1:14" s="33" customFormat="1" ht="15.75" customHeight="1">
      <c r="A22" s="78">
        <v>8</v>
      </c>
      <c r="B22" s="85" t="s">
        <v>114</v>
      </c>
      <c r="C22" s="9" t="s">
        <v>115</v>
      </c>
      <c r="D22" s="48" t="s">
        <v>20</v>
      </c>
      <c r="E22" s="48" t="s">
        <v>20</v>
      </c>
      <c r="F22" s="48" t="s">
        <v>20</v>
      </c>
      <c r="G22" s="46"/>
      <c r="H22" s="46"/>
      <c r="I22" s="68"/>
      <c r="J22" s="48"/>
      <c r="K22" s="48"/>
      <c r="L22" s="48"/>
      <c r="M22" s="54"/>
      <c r="N22" s="53" t="e">
        <f>L22/K22</f>
        <v>#DIV/0!</v>
      </c>
    </row>
    <row r="23" spans="1:14" s="33" customFormat="1" ht="12.75">
      <c r="A23" s="79"/>
      <c r="B23" s="86"/>
      <c r="C23" s="9" t="s">
        <v>89</v>
      </c>
      <c r="D23" s="48"/>
      <c r="E23" s="48"/>
      <c r="F23" s="48"/>
      <c r="G23" s="46"/>
      <c r="H23" s="46"/>
      <c r="I23" s="68"/>
      <c r="J23" s="48"/>
      <c r="K23" s="48"/>
      <c r="L23" s="48"/>
      <c r="M23" s="54"/>
      <c r="N23" s="53"/>
    </row>
    <row r="24" spans="1:14" s="44" customFormat="1" ht="12.75" customHeight="1">
      <c r="A24" s="83" t="s">
        <v>4</v>
      </c>
      <c r="B24" s="84"/>
      <c r="C24" s="11"/>
      <c r="D24" s="41"/>
      <c r="E24" s="41"/>
      <c r="F24" s="41"/>
      <c r="G24" s="46"/>
      <c r="H24" s="46"/>
      <c r="I24" s="68"/>
      <c r="J24" s="41"/>
      <c r="K24" s="41"/>
      <c r="L24" s="41"/>
      <c r="M24" s="47"/>
      <c r="N24" s="53" t="e">
        <f>L24/K24</f>
        <v>#DIV/0!</v>
      </c>
    </row>
    <row r="25" spans="1:14" s="44" customFormat="1" ht="12.75" customHeight="1">
      <c r="A25" s="76">
        <v>9</v>
      </c>
      <c r="B25" s="89" t="s">
        <v>76</v>
      </c>
      <c r="C25" s="9" t="s">
        <v>88</v>
      </c>
      <c r="D25" s="22">
        <v>16.13</v>
      </c>
      <c r="E25" s="22">
        <v>16.13</v>
      </c>
      <c r="F25" s="22">
        <v>16.98</v>
      </c>
      <c r="G25" s="46">
        <f>E25/D25</f>
        <v>1</v>
      </c>
      <c r="H25" s="46">
        <f>F25/D25</f>
        <v>1.0526968381897086</v>
      </c>
      <c r="I25" s="70">
        <v>20.92</v>
      </c>
      <c r="J25" s="22">
        <v>20.43</v>
      </c>
      <c r="K25" s="22">
        <v>20.43</v>
      </c>
      <c r="L25" s="22">
        <v>21.37</v>
      </c>
      <c r="M25" s="47">
        <f>K25/J25</f>
        <v>1</v>
      </c>
      <c r="N25" s="46">
        <f>L25/J25</f>
        <v>1.046010768477729</v>
      </c>
    </row>
    <row r="26" spans="1:14" s="44" customFormat="1" ht="12.75" customHeight="1">
      <c r="A26" s="77"/>
      <c r="B26" s="90"/>
      <c r="C26" s="9" t="s">
        <v>89</v>
      </c>
      <c r="D26" s="22">
        <v>16.13</v>
      </c>
      <c r="E26" s="22">
        <v>16.13</v>
      </c>
      <c r="F26" s="22">
        <v>16.98</v>
      </c>
      <c r="G26" s="46"/>
      <c r="H26" s="46"/>
      <c r="I26" s="71"/>
      <c r="J26" s="22">
        <v>20.43</v>
      </c>
      <c r="K26" s="22">
        <v>20.43</v>
      </c>
      <c r="L26" s="22">
        <v>21.37</v>
      </c>
      <c r="M26" s="47">
        <f>K26/J26</f>
        <v>1</v>
      </c>
      <c r="N26" s="46">
        <f>L26/J26</f>
        <v>1.046010768477729</v>
      </c>
    </row>
    <row r="27" spans="1:14" s="44" customFormat="1" ht="27" customHeight="1">
      <c r="A27" s="25">
        <v>10</v>
      </c>
      <c r="B27" s="56" t="s">
        <v>97</v>
      </c>
      <c r="C27" s="9" t="s">
        <v>88</v>
      </c>
      <c r="D27" s="57"/>
      <c r="E27" s="57"/>
      <c r="F27" s="57"/>
      <c r="G27" s="46"/>
      <c r="H27" s="46"/>
      <c r="I27" s="71"/>
      <c r="J27" s="55">
        <v>5.46</v>
      </c>
      <c r="K27" s="55">
        <v>3.08</v>
      </c>
      <c r="L27" s="55">
        <v>3.08</v>
      </c>
      <c r="M27" s="47">
        <f>K27/J27</f>
        <v>0.5641025641025641</v>
      </c>
      <c r="N27" s="46">
        <f>L27/J27</f>
        <v>0.5641025641025641</v>
      </c>
    </row>
    <row r="28" spans="1:14" s="33" customFormat="1" ht="18.75" customHeight="1">
      <c r="A28" s="76">
        <v>11</v>
      </c>
      <c r="B28" s="89" t="s">
        <v>69</v>
      </c>
      <c r="C28" s="9" t="s">
        <v>88</v>
      </c>
      <c r="D28" s="22">
        <v>8.51</v>
      </c>
      <c r="E28" s="22">
        <v>8.19</v>
      </c>
      <c r="F28" s="22">
        <v>8.19</v>
      </c>
      <c r="G28" s="46">
        <f>E28/D28</f>
        <v>0.962397179788484</v>
      </c>
      <c r="H28" s="46">
        <f>F28/D28</f>
        <v>0.962397179788484</v>
      </c>
      <c r="I28" s="68"/>
      <c r="J28" s="22"/>
      <c r="K28" s="22"/>
      <c r="L28" s="22"/>
      <c r="M28" s="47"/>
      <c r="N28" s="53" t="e">
        <f>L28/K28</f>
        <v>#DIV/0!</v>
      </c>
    </row>
    <row r="29" spans="1:14" s="33" customFormat="1" ht="12.75">
      <c r="A29" s="77"/>
      <c r="B29" s="90"/>
      <c r="C29" s="9" t="s">
        <v>89</v>
      </c>
      <c r="D29" s="41">
        <v>10.21</v>
      </c>
      <c r="E29" s="41">
        <v>9.83</v>
      </c>
      <c r="F29" s="41">
        <v>9.83</v>
      </c>
      <c r="G29" s="46">
        <f>E29/D29</f>
        <v>0.9627815866797257</v>
      </c>
      <c r="H29" s="46">
        <f>F29/D29</f>
        <v>0.9627815866797257</v>
      </c>
      <c r="I29" s="68"/>
      <c r="J29" s="41"/>
      <c r="K29" s="41"/>
      <c r="L29" s="41"/>
      <c r="M29" s="47"/>
      <c r="N29" s="53" t="e">
        <f>L29/K29</f>
        <v>#DIV/0!</v>
      </c>
    </row>
    <row r="30" spans="1:14" s="58" customFormat="1" ht="12.75" customHeight="1">
      <c r="A30" s="83" t="s">
        <v>5</v>
      </c>
      <c r="B30" s="84"/>
      <c r="C30" s="11"/>
      <c r="D30" s="41"/>
      <c r="E30" s="41"/>
      <c r="F30" s="41"/>
      <c r="G30" s="46"/>
      <c r="H30" s="46"/>
      <c r="I30" s="68"/>
      <c r="J30" s="41"/>
      <c r="K30" s="41"/>
      <c r="L30" s="41"/>
      <c r="M30" s="47"/>
      <c r="N30" s="53" t="e">
        <f>L30/K30</f>
        <v>#DIV/0!</v>
      </c>
    </row>
    <row r="31" spans="1:14" s="59" customFormat="1" ht="12.75">
      <c r="A31" s="76">
        <v>12</v>
      </c>
      <c r="B31" s="89" t="s">
        <v>65</v>
      </c>
      <c r="C31" s="9" t="s">
        <v>88</v>
      </c>
      <c r="D31" s="45">
        <v>12.06</v>
      </c>
      <c r="E31" s="45">
        <v>12.06</v>
      </c>
      <c r="F31" s="45">
        <v>12.31</v>
      </c>
      <c r="G31" s="46">
        <f>E31/D31</f>
        <v>1</v>
      </c>
      <c r="H31" s="46">
        <f>F31/D31</f>
        <v>1.0207296849087895</v>
      </c>
      <c r="I31" s="68">
        <f>L31</f>
        <v>26.38</v>
      </c>
      <c r="J31" s="45">
        <v>25.98</v>
      </c>
      <c r="K31" s="45">
        <v>25.98</v>
      </c>
      <c r="L31" s="45">
        <v>26.38</v>
      </c>
      <c r="M31" s="47">
        <f>K31/J31</f>
        <v>1</v>
      </c>
      <c r="N31" s="46">
        <f>L31/J31</f>
        <v>1.0153964588144726</v>
      </c>
    </row>
    <row r="32" spans="1:14" s="59" customFormat="1" ht="12.75">
      <c r="A32" s="77"/>
      <c r="B32" s="90"/>
      <c r="C32" s="9" t="s">
        <v>89</v>
      </c>
      <c r="D32" s="48">
        <v>14.47</v>
      </c>
      <c r="E32" s="48">
        <v>14.47</v>
      </c>
      <c r="F32" s="48">
        <v>14.77</v>
      </c>
      <c r="G32" s="46">
        <f>E32/D32</f>
        <v>1</v>
      </c>
      <c r="H32" s="46">
        <f>F32/D32</f>
        <v>1.0207325501036626</v>
      </c>
      <c r="I32" s="68"/>
      <c r="J32" s="48">
        <v>31.18</v>
      </c>
      <c r="K32" s="48">
        <v>31.18</v>
      </c>
      <c r="L32" s="48">
        <v>31.66</v>
      </c>
      <c r="M32" s="47">
        <f>K32/J32</f>
        <v>1</v>
      </c>
      <c r="N32" s="46">
        <f>L32/J32</f>
        <v>1.015394483643361</v>
      </c>
    </row>
    <row r="33" spans="1:14" s="44" customFormat="1" ht="12.75" customHeight="1">
      <c r="A33" s="83" t="s">
        <v>6</v>
      </c>
      <c r="B33" s="84"/>
      <c r="C33" s="11"/>
      <c r="D33" s="41"/>
      <c r="E33" s="41"/>
      <c r="F33" s="41"/>
      <c r="G33" s="46"/>
      <c r="H33" s="46"/>
      <c r="I33" s="68"/>
      <c r="J33" s="41"/>
      <c r="K33" s="41"/>
      <c r="L33" s="41"/>
      <c r="M33" s="47"/>
      <c r="N33" s="53" t="e">
        <f>L33/K33</f>
        <v>#DIV/0!</v>
      </c>
    </row>
    <row r="34" spans="1:14" s="33" customFormat="1" ht="15" customHeight="1">
      <c r="A34" s="76">
        <v>13</v>
      </c>
      <c r="B34" s="76" t="s">
        <v>66</v>
      </c>
      <c r="C34" s="76" t="s">
        <v>90</v>
      </c>
      <c r="D34" s="48">
        <v>19.25</v>
      </c>
      <c r="E34" s="48">
        <v>19.25</v>
      </c>
      <c r="F34" s="48">
        <v>20.32</v>
      </c>
      <c r="G34" s="46">
        <f aca="true" t="shared" si="0" ref="G34:G39">E34/D34</f>
        <v>1</v>
      </c>
      <c r="H34" s="46">
        <f aca="true" t="shared" si="1" ref="H34:H39">F34/D34</f>
        <v>1.0555844155844156</v>
      </c>
      <c r="I34" s="68">
        <v>21.15</v>
      </c>
      <c r="J34" s="48">
        <v>19.03</v>
      </c>
      <c r="K34" s="48">
        <v>19.03</v>
      </c>
      <c r="L34" s="48">
        <v>19.96</v>
      </c>
      <c r="M34" s="47">
        <f>K34/J34</f>
        <v>1</v>
      </c>
      <c r="N34" s="46">
        <f>L34/J34</f>
        <v>1.048870204939569</v>
      </c>
    </row>
    <row r="35" spans="1:14" s="33" customFormat="1" ht="12.75" customHeight="1">
      <c r="A35" s="77"/>
      <c r="B35" s="77"/>
      <c r="C35" s="77"/>
      <c r="D35" s="48">
        <v>19.25</v>
      </c>
      <c r="E35" s="48">
        <v>19.25</v>
      </c>
      <c r="F35" s="48">
        <v>20.32</v>
      </c>
      <c r="G35" s="46">
        <f t="shared" si="0"/>
        <v>1</v>
      </c>
      <c r="H35" s="46">
        <f t="shared" si="1"/>
        <v>1.0555844155844156</v>
      </c>
      <c r="I35" s="68"/>
      <c r="J35" s="48">
        <v>19.03</v>
      </c>
      <c r="K35" s="48">
        <v>19.03</v>
      </c>
      <c r="L35" s="48">
        <v>19.96</v>
      </c>
      <c r="M35" s="47">
        <f>K35/J35</f>
        <v>1</v>
      </c>
      <c r="N35" s="46">
        <f>L35/J35</f>
        <v>1.048870204939569</v>
      </c>
    </row>
    <row r="36" spans="1:14" s="33" customFormat="1" ht="13.5" customHeight="1">
      <c r="A36" s="76">
        <v>14</v>
      </c>
      <c r="B36" s="76" t="s">
        <v>38</v>
      </c>
      <c r="C36" s="76" t="s">
        <v>90</v>
      </c>
      <c r="D36" s="48">
        <v>15.09</v>
      </c>
      <c r="E36" s="48">
        <v>15.09</v>
      </c>
      <c r="F36" s="48">
        <v>15.62</v>
      </c>
      <c r="G36" s="46">
        <f t="shared" si="0"/>
        <v>1</v>
      </c>
      <c r="H36" s="46">
        <f t="shared" si="1"/>
        <v>1.0351225977468521</v>
      </c>
      <c r="I36" s="68"/>
      <c r="J36" s="48"/>
      <c r="K36" s="48"/>
      <c r="L36" s="48"/>
      <c r="M36" s="47"/>
      <c r="N36" s="53" t="e">
        <f>L36/K36</f>
        <v>#DIV/0!</v>
      </c>
    </row>
    <row r="37" spans="1:14" s="33" customFormat="1" ht="12.75" customHeight="1">
      <c r="A37" s="77"/>
      <c r="B37" s="77"/>
      <c r="C37" s="77"/>
      <c r="D37" s="48">
        <v>15.09</v>
      </c>
      <c r="E37" s="48">
        <v>15.09</v>
      </c>
      <c r="F37" s="48">
        <v>15.62</v>
      </c>
      <c r="G37" s="46">
        <f t="shared" si="0"/>
        <v>1</v>
      </c>
      <c r="H37" s="46">
        <f t="shared" si="1"/>
        <v>1.0351225977468521</v>
      </c>
      <c r="I37" s="68"/>
      <c r="J37" s="48"/>
      <c r="K37" s="48"/>
      <c r="L37" s="48"/>
      <c r="M37" s="47"/>
      <c r="N37" s="53"/>
    </row>
    <row r="38" spans="1:14" s="33" customFormat="1" ht="12" customHeight="1">
      <c r="A38" s="78">
        <v>15</v>
      </c>
      <c r="B38" s="123" t="s">
        <v>37</v>
      </c>
      <c r="C38" s="76" t="s">
        <v>90</v>
      </c>
      <c r="D38" s="48">
        <v>22</v>
      </c>
      <c r="E38" s="48">
        <v>22</v>
      </c>
      <c r="F38" s="48">
        <v>22.63</v>
      </c>
      <c r="G38" s="46">
        <f t="shared" si="0"/>
        <v>1</v>
      </c>
      <c r="H38" s="46">
        <f t="shared" si="1"/>
        <v>1.0286363636363636</v>
      </c>
      <c r="I38" s="68"/>
      <c r="J38" s="41"/>
      <c r="K38" s="41"/>
      <c r="L38" s="41"/>
      <c r="M38" s="47"/>
      <c r="N38" s="53" t="e">
        <f>L38/K38</f>
        <v>#DIV/0!</v>
      </c>
    </row>
    <row r="39" spans="1:14" s="33" customFormat="1" ht="12.75">
      <c r="A39" s="79"/>
      <c r="B39" s="124"/>
      <c r="C39" s="77"/>
      <c r="D39" s="48">
        <v>22</v>
      </c>
      <c r="E39" s="48">
        <v>22</v>
      </c>
      <c r="F39" s="48">
        <v>22.63</v>
      </c>
      <c r="G39" s="46">
        <f t="shared" si="0"/>
        <v>1</v>
      </c>
      <c r="H39" s="46">
        <f t="shared" si="1"/>
        <v>1.0286363636363636</v>
      </c>
      <c r="I39" s="68"/>
      <c r="J39" s="41"/>
      <c r="K39" s="41"/>
      <c r="L39" s="41"/>
      <c r="M39" s="47"/>
      <c r="N39" s="53"/>
    </row>
    <row r="40" spans="1:14" s="33" customFormat="1" ht="12.75">
      <c r="A40" s="83" t="s">
        <v>91</v>
      </c>
      <c r="B40" s="95"/>
      <c r="C40" s="10"/>
      <c r="D40" s="45"/>
      <c r="E40" s="45"/>
      <c r="F40" s="45"/>
      <c r="G40" s="46"/>
      <c r="H40" s="46"/>
      <c r="I40" s="68"/>
      <c r="J40" s="22"/>
      <c r="K40" s="22"/>
      <c r="L40" s="22"/>
      <c r="M40" s="47"/>
      <c r="N40" s="53" t="e">
        <f>L40/K40</f>
        <v>#DIV/0!</v>
      </c>
    </row>
    <row r="41" spans="1:14" s="33" customFormat="1" ht="25.5">
      <c r="A41" s="76">
        <v>16</v>
      </c>
      <c r="B41" s="108" t="s">
        <v>92</v>
      </c>
      <c r="C41" s="9" t="s">
        <v>90</v>
      </c>
      <c r="D41" s="45">
        <v>19.12</v>
      </c>
      <c r="E41" s="45">
        <v>19.12</v>
      </c>
      <c r="F41" s="45">
        <v>19.88</v>
      </c>
      <c r="G41" s="46">
        <f>E41/D41</f>
        <v>1</v>
      </c>
      <c r="H41" s="46">
        <f>F41/D41</f>
        <v>1.0397489539748952</v>
      </c>
      <c r="I41" s="68">
        <v>24.33</v>
      </c>
      <c r="J41" s="22">
        <v>24.33</v>
      </c>
      <c r="K41" s="22">
        <v>24.33</v>
      </c>
      <c r="L41" s="22">
        <v>24.33</v>
      </c>
      <c r="M41" s="47">
        <f>K41/J41</f>
        <v>1</v>
      </c>
      <c r="N41" s="46">
        <f>L41/J41</f>
        <v>1</v>
      </c>
    </row>
    <row r="42" spans="1:14" s="33" customFormat="1" ht="12.75">
      <c r="A42" s="77"/>
      <c r="B42" s="108"/>
      <c r="C42" s="9" t="s">
        <v>89</v>
      </c>
      <c r="D42" s="48">
        <v>19.12</v>
      </c>
      <c r="E42" s="48">
        <v>19.12</v>
      </c>
      <c r="F42" s="48">
        <v>19.88</v>
      </c>
      <c r="G42" s="46">
        <f>E42/D42</f>
        <v>1</v>
      </c>
      <c r="H42" s="46">
        <f>F42/D42</f>
        <v>1.0397489539748952</v>
      </c>
      <c r="I42" s="68"/>
      <c r="J42" s="22">
        <v>24.33</v>
      </c>
      <c r="K42" s="22">
        <v>24.33</v>
      </c>
      <c r="L42" s="22">
        <v>24.33</v>
      </c>
      <c r="M42" s="47">
        <f>K42/J42</f>
        <v>1</v>
      </c>
      <c r="N42" s="46">
        <f>L42/J42</f>
        <v>1</v>
      </c>
    </row>
    <row r="43" spans="1:14" s="44" customFormat="1" ht="12.75" customHeight="1">
      <c r="A43" s="83" t="s">
        <v>7</v>
      </c>
      <c r="B43" s="84"/>
      <c r="C43" s="11"/>
      <c r="D43" s="41"/>
      <c r="E43" s="41"/>
      <c r="F43" s="41"/>
      <c r="G43" s="46"/>
      <c r="H43" s="46"/>
      <c r="I43" s="68"/>
      <c r="J43" s="41"/>
      <c r="K43" s="41"/>
      <c r="L43" s="41"/>
      <c r="M43" s="47"/>
      <c r="N43" s="53" t="e">
        <f>L43/K43</f>
        <v>#DIV/0!</v>
      </c>
    </row>
    <row r="44" spans="1:14" s="44" customFormat="1" ht="12.75" customHeight="1">
      <c r="A44" s="76">
        <v>17</v>
      </c>
      <c r="B44" s="89" t="s">
        <v>77</v>
      </c>
      <c r="C44" s="9" t="s">
        <v>88</v>
      </c>
      <c r="D44" s="22">
        <v>18.04</v>
      </c>
      <c r="E44" s="41" t="s">
        <v>20</v>
      </c>
      <c r="F44" s="41" t="s">
        <v>20</v>
      </c>
      <c r="G44" s="41" t="s">
        <v>20</v>
      </c>
      <c r="H44" s="41" t="s">
        <v>20</v>
      </c>
      <c r="I44" s="68">
        <f>L44*1.04</f>
        <v>24.596</v>
      </c>
      <c r="J44" s="22">
        <v>24.75</v>
      </c>
      <c r="K44" s="22">
        <v>22.91</v>
      </c>
      <c r="L44" s="22">
        <v>23.65</v>
      </c>
      <c r="M44" s="47">
        <f aca="true" t="shared" si="2" ref="M44:M49">K44/J44</f>
        <v>0.9256565656565656</v>
      </c>
      <c r="N44" s="46">
        <f aca="true" t="shared" si="3" ref="N44:N49">L44/J44</f>
        <v>0.9555555555555555</v>
      </c>
    </row>
    <row r="45" spans="1:14" s="44" customFormat="1" ht="12.75" customHeight="1">
      <c r="A45" s="77"/>
      <c r="B45" s="90"/>
      <c r="C45" s="9" t="s">
        <v>89</v>
      </c>
      <c r="D45" s="41">
        <v>21.65</v>
      </c>
      <c r="E45" s="41" t="s">
        <v>20</v>
      </c>
      <c r="F45" s="41" t="s">
        <v>20</v>
      </c>
      <c r="G45" s="41" t="s">
        <v>20</v>
      </c>
      <c r="H45" s="41" t="s">
        <v>20</v>
      </c>
      <c r="I45" s="68"/>
      <c r="J45" s="41">
        <v>29.7</v>
      </c>
      <c r="K45" s="41">
        <v>27.49</v>
      </c>
      <c r="L45" s="41">
        <v>28.38</v>
      </c>
      <c r="M45" s="47">
        <f t="shared" si="2"/>
        <v>0.9255892255892255</v>
      </c>
      <c r="N45" s="46">
        <f t="shared" si="3"/>
        <v>0.9555555555555555</v>
      </c>
    </row>
    <row r="46" spans="1:14" s="44" customFormat="1" ht="12.75" customHeight="1">
      <c r="A46" s="76">
        <v>18</v>
      </c>
      <c r="B46" s="76" t="s">
        <v>78</v>
      </c>
      <c r="C46" s="10" t="s">
        <v>90</v>
      </c>
      <c r="D46" s="41">
        <v>23.7</v>
      </c>
      <c r="E46" s="41">
        <v>23.7</v>
      </c>
      <c r="F46" s="41">
        <v>24.47</v>
      </c>
      <c r="G46" s="46">
        <f>E46/D46</f>
        <v>1</v>
      </c>
      <c r="H46" s="46">
        <f>F46/D46</f>
        <v>1.0324894514767933</v>
      </c>
      <c r="I46" s="68">
        <v>35.33</v>
      </c>
      <c r="J46" s="41">
        <v>31.75</v>
      </c>
      <c r="K46" s="41">
        <v>31.75</v>
      </c>
      <c r="L46" s="41">
        <v>32.89</v>
      </c>
      <c r="M46" s="47">
        <f t="shared" si="2"/>
        <v>1</v>
      </c>
      <c r="N46" s="46">
        <f t="shared" si="3"/>
        <v>1.0359055118110236</v>
      </c>
    </row>
    <row r="47" spans="1:14" s="44" customFormat="1" ht="12.75" customHeight="1">
      <c r="A47" s="77"/>
      <c r="B47" s="77"/>
      <c r="C47" s="10"/>
      <c r="D47" s="41">
        <v>23.7</v>
      </c>
      <c r="E47" s="41">
        <v>23.7</v>
      </c>
      <c r="F47" s="41">
        <v>24.47</v>
      </c>
      <c r="G47" s="46">
        <f>E47/D47</f>
        <v>1</v>
      </c>
      <c r="H47" s="46">
        <f>F47/D47</f>
        <v>1.0324894514767933</v>
      </c>
      <c r="I47" s="68"/>
      <c r="J47" s="41">
        <v>31.75</v>
      </c>
      <c r="K47" s="41">
        <v>31.75</v>
      </c>
      <c r="L47" s="41">
        <v>32.89</v>
      </c>
      <c r="M47" s="47">
        <f t="shared" si="2"/>
        <v>1</v>
      </c>
      <c r="N47" s="46">
        <f t="shared" si="3"/>
        <v>1.0359055118110236</v>
      </c>
    </row>
    <row r="48" spans="1:14" s="33" customFormat="1" ht="16.5" customHeight="1">
      <c r="A48" s="78">
        <v>19</v>
      </c>
      <c r="B48" s="80" t="s">
        <v>79</v>
      </c>
      <c r="C48" s="10" t="s">
        <v>90</v>
      </c>
      <c r="D48" s="41">
        <v>21</v>
      </c>
      <c r="E48" s="41">
        <v>21</v>
      </c>
      <c r="F48" s="41">
        <v>21.75</v>
      </c>
      <c r="G48" s="46">
        <f>E48/D48</f>
        <v>1</v>
      </c>
      <c r="H48" s="46">
        <f>F48/D48</f>
        <v>1.0357142857142858</v>
      </c>
      <c r="I48" s="68">
        <v>114.56</v>
      </c>
      <c r="J48" s="41">
        <v>26.22</v>
      </c>
      <c r="K48" s="41">
        <v>26.22</v>
      </c>
      <c r="L48" s="41">
        <v>27.15</v>
      </c>
      <c r="M48" s="47">
        <f t="shared" si="2"/>
        <v>1</v>
      </c>
      <c r="N48" s="46">
        <f t="shared" si="3"/>
        <v>1.0354691075514875</v>
      </c>
    </row>
    <row r="49" spans="1:14" s="33" customFormat="1" ht="12.75">
      <c r="A49" s="79"/>
      <c r="B49" s="80"/>
      <c r="C49" s="15"/>
      <c r="D49" s="41">
        <v>21</v>
      </c>
      <c r="E49" s="41">
        <v>21</v>
      </c>
      <c r="F49" s="41">
        <v>21.75</v>
      </c>
      <c r="G49" s="46">
        <f>E49/D49</f>
        <v>1</v>
      </c>
      <c r="H49" s="46">
        <f>F49/D49</f>
        <v>1.0357142857142858</v>
      </c>
      <c r="I49" s="68"/>
      <c r="J49" s="41">
        <v>26.22</v>
      </c>
      <c r="K49" s="41">
        <v>26.22</v>
      </c>
      <c r="L49" s="41">
        <v>27.15</v>
      </c>
      <c r="M49" s="47">
        <f t="shared" si="2"/>
        <v>1</v>
      </c>
      <c r="N49" s="46">
        <f t="shared" si="3"/>
        <v>1.0354691075514875</v>
      </c>
    </row>
    <row r="50" spans="1:14" s="33" customFormat="1" ht="12.75">
      <c r="A50" s="78">
        <v>20</v>
      </c>
      <c r="B50" s="80" t="s">
        <v>119</v>
      </c>
      <c r="C50" s="9" t="s">
        <v>88</v>
      </c>
      <c r="D50" s="41" t="s">
        <v>20</v>
      </c>
      <c r="E50" s="22">
        <v>18.04</v>
      </c>
      <c r="F50" s="41">
        <v>18.98</v>
      </c>
      <c r="G50" s="46" t="s">
        <v>20</v>
      </c>
      <c r="H50" s="46" t="s">
        <v>20</v>
      </c>
      <c r="I50" s="68"/>
      <c r="J50" s="41"/>
      <c r="K50" s="41"/>
      <c r="L50" s="41"/>
      <c r="M50" s="47"/>
      <c r="N50" s="46"/>
    </row>
    <row r="51" spans="1:14" s="33" customFormat="1" ht="12.75">
      <c r="A51" s="79"/>
      <c r="B51" s="80"/>
      <c r="C51" s="9" t="s">
        <v>89</v>
      </c>
      <c r="D51" s="41" t="s">
        <v>20</v>
      </c>
      <c r="E51" s="41">
        <v>21.65</v>
      </c>
      <c r="F51" s="41">
        <v>22.78</v>
      </c>
      <c r="G51" s="46" t="s">
        <v>20</v>
      </c>
      <c r="H51" s="46" t="s">
        <v>20</v>
      </c>
      <c r="I51" s="68"/>
      <c r="J51" s="41"/>
      <c r="K51" s="41"/>
      <c r="L51" s="41"/>
      <c r="M51" s="47"/>
      <c r="N51" s="46"/>
    </row>
    <row r="52" spans="1:14" s="44" customFormat="1" ht="12.75" customHeight="1">
      <c r="A52" s="83" t="s">
        <v>8</v>
      </c>
      <c r="B52" s="84"/>
      <c r="C52" s="11"/>
      <c r="D52" s="41"/>
      <c r="E52" s="41"/>
      <c r="F52" s="41"/>
      <c r="G52" s="46"/>
      <c r="H52" s="46"/>
      <c r="I52" s="68"/>
      <c r="J52" s="41"/>
      <c r="K52" s="41"/>
      <c r="L52" s="41"/>
      <c r="M52" s="47"/>
      <c r="N52" s="53" t="e">
        <f>L52/K52</f>
        <v>#DIV/0!</v>
      </c>
    </row>
    <row r="53" spans="1:14" s="44" customFormat="1" ht="15" customHeight="1">
      <c r="A53" s="76">
        <v>21</v>
      </c>
      <c r="B53" s="76" t="s">
        <v>62</v>
      </c>
      <c r="C53" s="9" t="s">
        <v>90</v>
      </c>
      <c r="D53" s="41">
        <v>16.45</v>
      </c>
      <c r="E53" s="41">
        <v>16.45</v>
      </c>
      <c r="F53" s="41">
        <v>17.04</v>
      </c>
      <c r="G53" s="46">
        <f>E53/D53</f>
        <v>1</v>
      </c>
      <c r="H53" s="46">
        <f>F53/D53</f>
        <v>1.0358662613981764</v>
      </c>
      <c r="I53" s="68">
        <v>32.83</v>
      </c>
      <c r="J53" s="41">
        <v>33.11</v>
      </c>
      <c r="K53" s="41">
        <v>33.11</v>
      </c>
      <c r="L53" s="41">
        <v>34.04</v>
      </c>
      <c r="M53" s="47">
        <f>K53/J53</f>
        <v>1</v>
      </c>
      <c r="N53" s="46">
        <f>L53/J53</f>
        <v>1.0280881908788886</v>
      </c>
    </row>
    <row r="54" spans="1:14" s="44" customFormat="1" ht="12.75">
      <c r="A54" s="77"/>
      <c r="B54" s="77"/>
      <c r="C54" s="9"/>
      <c r="D54" s="41">
        <v>16.45</v>
      </c>
      <c r="E54" s="41">
        <v>16.45</v>
      </c>
      <c r="F54" s="41">
        <v>17.04</v>
      </c>
      <c r="G54" s="46">
        <f>E54/D54</f>
        <v>1</v>
      </c>
      <c r="H54" s="46">
        <f>F54/D54</f>
        <v>1.0358662613981764</v>
      </c>
      <c r="I54" s="68"/>
      <c r="J54" s="41">
        <v>33.11</v>
      </c>
      <c r="K54" s="41">
        <v>33.11</v>
      </c>
      <c r="L54" s="41">
        <v>34.04</v>
      </c>
      <c r="M54" s="47">
        <f>K54/J54</f>
        <v>1</v>
      </c>
      <c r="N54" s="46">
        <f>L54/J54</f>
        <v>1.0280881908788886</v>
      </c>
    </row>
    <row r="55" spans="1:14" s="33" customFormat="1" ht="15" customHeight="1">
      <c r="A55" s="76">
        <v>22</v>
      </c>
      <c r="B55" s="76" t="s">
        <v>63</v>
      </c>
      <c r="C55" s="10" t="s">
        <v>90</v>
      </c>
      <c r="D55" s="41" t="s">
        <v>20</v>
      </c>
      <c r="E55" s="41" t="s">
        <v>20</v>
      </c>
      <c r="F55" s="41" t="s">
        <v>20</v>
      </c>
      <c r="G55" s="46"/>
      <c r="H55" s="46"/>
      <c r="I55" s="68">
        <v>38.5</v>
      </c>
      <c r="J55" s="48">
        <v>38.43</v>
      </c>
      <c r="K55" s="48">
        <v>38.43</v>
      </c>
      <c r="L55" s="48">
        <v>38.94</v>
      </c>
      <c r="M55" s="47">
        <f>K55/J55</f>
        <v>1</v>
      </c>
      <c r="N55" s="46">
        <f>L55/J55</f>
        <v>1.0132708821233412</v>
      </c>
    </row>
    <row r="56" spans="1:14" s="33" customFormat="1" ht="14.25" customHeight="1">
      <c r="A56" s="77"/>
      <c r="B56" s="77"/>
      <c r="C56" s="9"/>
      <c r="D56" s="41"/>
      <c r="E56" s="41"/>
      <c r="F56" s="41"/>
      <c r="G56" s="46"/>
      <c r="H56" s="46"/>
      <c r="I56" s="68"/>
      <c r="J56" s="48">
        <v>38.43</v>
      </c>
      <c r="K56" s="48">
        <v>38.43</v>
      </c>
      <c r="L56" s="48">
        <v>38.94</v>
      </c>
      <c r="M56" s="47">
        <f>K56/J56</f>
        <v>1</v>
      </c>
      <c r="N56" s="46">
        <f>L56/J56</f>
        <v>1.0132708821233412</v>
      </c>
    </row>
    <row r="57" spans="1:14" s="33" customFormat="1" ht="12" customHeight="1">
      <c r="A57" s="76">
        <v>23</v>
      </c>
      <c r="B57" s="76" t="s">
        <v>39</v>
      </c>
      <c r="C57" s="9" t="s">
        <v>90</v>
      </c>
      <c r="D57" s="41">
        <v>16.3</v>
      </c>
      <c r="E57" s="41">
        <v>16.3</v>
      </c>
      <c r="F57" s="41">
        <v>16.88</v>
      </c>
      <c r="G57" s="46">
        <f>E57/D57</f>
        <v>1</v>
      </c>
      <c r="H57" s="46">
        <f>F57/D57</f>
        <v>1.0355828220858894</v>
      </c>
      <c r="I57" s="68"/>
      <c r="J57" s="48"/>
      <c r="K57" s="48"/>
      <c r="L57" s="48"/>
      <c r="M57" s="47"/>
      <c r="N57" s="53" t="e">
        <f>L57/K57</f>
        <v>#DIV/0!</v>
      </c>
    </row>
    <row r="58" spans="1:14" s="33" customFormat="1" ht="12" customHeight="1">
      <c r="A58" s="77"/>
      <c r="B58" s="77"/>
      <c r="C58" s="9"/>
      <c r="D58" s="41"/>
      <c r="E58" s="41"/>
      <c r="F58" s="41"/>
      <c r="G58" s="46"/>
      <c r="H58" s="46"/>
      <c r="I58" s="68"/>
      <c r="J58" s="48"/>
      <c r="K58" s="48"/>
      <c r="L58" s="48"/>
      <c r="M58" s="47"/>
      <c r="N58" s="53"/>
    </row>
    <row r="59" spans="1:14" s="33" customFormat="1" ht="12" customHeight="1">
      <c r="A59" s="76">
        <v>24</v>
      </c>
      <c r="B59" s="76" t="s">
        <v>70</v>
      </c>
      <c r="C59" s="9" t="s">
        <v>90</v>
      </c>
      <c r="D59" s="41">
        <v>11.76</v>
      </c>
      <c r="E59" s="41" t="s">
        <v>20</v>
      </c>
      <c r="F59" s="41"/>
      <c r="G59" s="46" t="e">
        <f>E59/D59</f>
        <v>#VALUE!</v>
      </c>
      <c r="H59" s="46">
        <f>F59/D59</f>
        <v>0</v>
      </c>
      <c r="I59" s="68"/>
      <c r="J59" s="41"/>
      <c r="K59" s="41"/>
      <c r="L59" s="41"/>
      <c r="M59" s="47"/>
      <c r="N59" s="53" t="e">
        <f>L59/K59</f>
        <v>#DIV/0!</v>
      </c>
    </row>
    <row r="60" spans="1:14" s="33" customFormat="1" ht="13.5" customHeight="1">
      <c r="A60" s="77"/>
      <c r="B60" s="77"/>
      <c r="C60" s="9"/>
      <c r="D60" s="41"/>
      <c r="E60" s="41"/>
      <c r="F60" s="41"/>
      <c r="G60" s="46"/>
      <c r="H60" s="46"/>
      <c r="I60" s="68"/>
      <c r="J60" s="41"/>
      <c r="K60" s="41"/>
      <c r="L60" s="41"/>
      <c r="M60" s="47"/>
      <c r="N60" s="53"/>
    </row>
    <row r="61" spans="1:14" s="33" customFormat="1" ht="12" customHeight="1">
      <c r="A61" s="76">
        <v>25</v>
      </c>
      <c r="B61" s="85" t="s">
        <v>31</v>
      </c>
      <c r="C61" s="9" t="s">
        <v>90</v>
      </c>
      <c r="D61" s="41">
        <v>9.17</v>
      </c>
      <c r="E61" s="41" t="s">
        <v>20</v>
      </c>
      <c r="F61" s="41"/>
      <c r="G61" s="46" t="e">
        <f>E61/D61</f>
        <v>#VALUE!</v>
      </c>
      <c r="H61" s="46">
        <f>F61/D61</f>
        <v>0</v>
      </c>
      <c r="I61" s="68"/>
      <c r="J61" s="41"/>
      <c r="K61" s="41"/>
      <c r="L61" s="41"/>
      <c r="M61" s="47"/>
      <c r="N61" s="53" t="e">
        <f>L61/K61</f>
        <v>#DIV/0!</v>
      </c>
    </row>
    <row r="62" spans="1:14" s="33" customFormat="1" ht="12.75">
      <c r="A62" s="77"/>
      <c r="B62" s="86"/>
      <c r="C62" s="16"/>
      <c r="D62" s="41"/>
      <c r="E62" s="41"/>
      <c r="F62" s="41"/>
      <c r="G62" s="46"/>
      <c r="H62" s="46"/>
      <c r="I62" s="68"/>
      <c r="J62" s="41"/>
      <c r="K62" s="41"/>
      <c r="L62" s="41"/>
      <c r="M62" s="47"/>
      <c r="N62" s="53"/>
    </row>
    <row r="63" spans="1:14" s="33" customFormat="1" ht="12.75">
      <c r="A63" s="83" t="s">
        <v>9</v>
      </c>
      <c r="B63" s="95"/>
      <c r="C63" s="19"/>
      <c r="D63" s="22"/>
      <c r="E63" s="22"/>
      <c r="F63" s="22"/>
      <c r="G63" s="46"/>
      <c r="H63" s="46"/>
      <c r="I63" s="68"/>
      <c r="J63" s="45"/>
      <c r="K63" s="45"/>
      <c r="L63" s="45"/>
      <c r="M63" s="47"/>
      <c r="N63" s="53" t="e">
        <f>L63/K63</f>
        <v>#DIV/0!</v>
      </c>
    </row>
    <row r="64" spans="1:14" s="33" customFormat="1" ht="14.25" customHeight="1">
      <c r="A64" s="78">
        <v>26</v>
      </c>
      <c r="B64" s="85" t="s">
        <v>95</v>
      </c>
      <c r="C64" s="9" t="s">
        <v>90</v>
      </c>
      <c r="D64" s="48">
        <v>27.94</v>
      </c>
      <c r="E64" s="48">
        <v>27.94</v>
      </c>
      <c r="F64" s="48">
        <v>29.5</v>
      </c>
      <c r="G64" s="46">
        <f>E64/D64</f>
        <v>1</v>
      </c>
      <c r="H64" s="46">
        <f>F64/D64</f>
        <v>1.055833929849678</v>
      </c>
      <c r="I64" s="68">
        <v>39.79</v>
      </c>
      <c r="J64" s="48">
        <v>38.55</v>
      </c>
      <c r="K64" s="48">
        <v>38.55</v>
      </c>
      <c r="L64" s="48">
        <v>38.88</v>
      </c>
      <c r="M64" s="47">
        <f>K64/J64</f>
        <v>1</v>
      </c>
      <c r="N64" s="46">
        <f>L64/J64</f>
        <v>1.0085603112840469</v>
      </c>
    </row>
    <row r="65" spans="1:14" s="33" customFormat="1" ht="12.75">
      <c r="A65" s="79"/>
      <c r="B65" s="86"/>
      <c r="C65" s="16"/>
      <c r="D65" s="48">
        <v>27.94</v>
      </c>
      <c r="E65" s="48">
        <v>27.94</v>
      </c>
      <c r="F65" s="48">
        <v>29.5</v>
      </c>
      <c r="G65" s="46">
        <f>E65/D65</f>
        <v>1</v>
      </c>
      <c r="H65" s="46">
        <f>F65/D65</f>
        <v>1.055833929849678</v>
      </c>
      <c r="I65" s="68"/>
      <c r="J65" s="48">
        <v>38.55</v>
      </c>
      <c r="K65" s="48">
        <v>38.55</v>
      </c>
      <c r="L65" s="48">
        <v>38.88</v>
      </c>
      <c r="M65" s="47">
        <f>K65/J65</f>
        <v>1</v>
      </c>
      <c r="N65" s="46">
        <f>L65/J65</f>
        <v>1.0085603112840469</v>
      </c>
    </row>
    <row r="66" spans="1:14" s="44" customFormat="1" ht="12.75" customHeight="1">
      <c r="A66" s="83" t="s">
        <v>10</v>
      </c>
      <c r="B66" s="84"/>
      <c r="C66" s="11"/>
      <c r="D66" s="41"/>
      <c r="E66" s="41"/>
      <c r="F66" s="41"/>
      <c r="G66" s="46"/>
      <c r="H66" s="46"/>
      <c r="I66" s="68"/>
      <c r="J66" s="41"/>
      <c r="K66" s="41"/>
      <c r="L66" s="41"/>
      <c r="M66" s="47"/>
      <c r="N66" s="53" t="e">
        <f>L66/K66</f>
        <v>#DIV/0!</v>
      </c>
    </row>
    <row r="67" spans="1:14" s="44" customFormat="1" ht="12.75" customHeight="1">
      <c r="A67" s="76">
        <v>27</v>
      </c>
      <c r="B67" s="76" t="s">
        <v>116</v>
      </c>
      <c r="C67" s="9" t="s">
        <v>90</v>
      </c>
      <c r="D67" s="41">
        <v>23.11</v>
      </c>
      <c r="E67" s="41">
        <v>23.11</v>
      </c>
      <c r="F67" s="41">
        <v>23.94</v>
      </c>
      <c r="G67" s="46">
        <f>E67/D67</f>
        <v>1</v>
      </c>
      <c r="H67" s="46">
        <f>F67/D67</f>
        <v>1.0359151882302036</v>
      </c>
      <c r="I67" s="68">
        <f>L67*1.04</f>
        <v>26.4784</v>
      </c>
      <c r="J67" s="41">
        <v>25.03</v>
      </c>
      <c r="K67" s="41">
        <v>25.03</v>
      </c>
      <c r="L67" s="41">
        <v>25.46</v>
      </c>
      <c r="M67" s="47">
        <f>K67/J67</f>
        <v>1</v>
      </c>
      <c r="N67" s="46">
        <f>L67/J67</f>
        <v>1.017179384738314</v>
      </c>
    </row>
    <row r="68" spans="1:14" s="44" customFormat="1" ht="12.75" customHeight="1">
      <c r="A68" s="77"/>
      <c r="B68" s="77"/>
      <c r="C68" s="9"/>
      <c r="D68" s="41">
        <v>23.11</v>
      </c>
      <c r="E68" s="41">
        <v>23.11</v>
      </c>
      <c r="F68" s="41">
        <v>23.94</v>
      </c>
      <c r="G68" s="46">
        <f>E68/D68</f>
        <v>1</v>
      </c>
      <c r="H68" s="46">
        <f>F68/D68</f>
        <v>1.0359151882302036</v>
      </c>
      <c r="I68" s="68"/>
      <c r="J68" s="41">
        <v>25.03</v>
      </c>
      <c r="K68" s="41">
        <v>25.03</v>
      </c>
      <c r="L68" s="41">
        <v>25.46</v>
      </c>
      <c r="M68" s="47">
        <f>K68/J68</f>
        <v>1</v>
      </c>
      <c r="N68" s="46">
        <f>L68/J68</f>
        <v>1.017179384738314</v>
      </c>
    </row>
    <row r="69" spans="1:14" s="33" customFormat="1" ht="13.5" customHeight="1">
      <c r="A69" s="78">
        <v>28</v>
      </c>
      <c r="B69" s="85" t="s">
        <v>32</v>
      </c>
      <c r="C69" s="9" t="s">
        <v>90</v>
      </c>
      <c r="D69" s="41">
        <v>11.59</v>
      </c>
      <c r="E69" s="41">
        <v>11.59</v>
      </c>
      <c r="F69" s="41">
        <v>11.85</v>
      </c>
      <c r="G69" s="46">
        <f>E69/D69</f>
        <v>1</v>
      </c>
      <c r="H69" s="46">
        <f>F69/D69</f>
        <v>1.0224331320103537</v>
      </c>
      <c r="I69" s="68"/>
      <c r="J69" s="41"/>
      <c r="K69" s="41"/>
      <c r="L69" s="41"/>
      <c r="M69" s="47"/>
      <c r="N69" s="53" t="e">
        <f>L69/K69</f>
        <v>#DIV/0!</v>
      </c>
    </row>
    <row r="70" spans="1:14" s="33" customFormat="1" ht="12.75">
      <c r="A70" s="79"/>
      <c r="B70" s="86"/>
      <c r="C70" s="16"/>
      <c r="D70" s="41">
        <v>11.59</v>
      </c>
      <c r="E70" s="41">
        <v>11.59</v>
      </c>
      <c r="F70" s="41">
        <v>11.85</v>
      </c>
      <c r="G70" s="46">
        <f>E70/D70</f>
        <v>1</v>
      </c>
      <c r="H70" s="46">
        <f>F70/D70</f>
        <v>1.0224331320103537</v>
      </c>
      <c r="I70" s="68"/>
      <c r="J70" s="41"/>
      <c r="K70" s="41"/>
      <c r="L70" s="41"/>
      <c r="M70" s="47"/>
      <c r="N70" s="53"/>
    </row>
    <row r="71" spans="1:14" s="33" customFormat="1" ht="18" customHeight="1">
      <c r="A71" s="78">
        <v>29</v>
      </c>
      <c r="B71" s="80" t="s">
        <v>104</v>
      </c>
      <c r="C71" s="16" t="s">
        <v>88</v>
      </c>
      <c r="D71" s="41">
        <v>8.45</v>
      </c>
      <c r="E71" s="41">
        <v>8.45</v>
      </c>
      <c r="F71" s="41">
        <v>8.73</v>
      </c>
      <c r="G71" s="46">
        <f>E71/D71</f>
        <v>1</v>
      </c>
      <c r="H71" s="46">
        <f>F71/D71</f>
        <v>1.0331360946745562</v>
      </c>
      <c r="I71" s="68"/>
      <c r="J71" s="41"/>
      <c r="K71" s="41"/>
      <c r="L71" s="41"/>
      <c r="M71" s="47"/>
      <c r="N71" s="53" t="e">
        <f>L71/K71</f>
        <v>#DIV/0!</v>
      </c>
    </row>
    <row r="72" spans="1:14" s="33" customFormat="1" ht="30.75" customHeight="1">
      <c r="A72" s="79"/>
      <c r="B72" s="80"/>
      <c r="C72" s="16"/>
      <c r="D72" s="41"/>
      <c r="E72" s="41"/>
      <c r="F72" s="41"/>
      <c r="G72" s="46"/>
      <c r="H72" s="46"/>
      <c r="I72" s="68"/>
      <c r="J72" s="41"/>
      <c r="K72" s="41"/>
      <c r="L72" s="41"/>
      <c r="M72" s="47"/>
      <c r="N72" s="53"/>
    </row>
    <row r="73" spans="1:14" s="44" customFormat="1" ht="12.75" customHeight="1">
      <c r="A73" s="83" t="s">
        <v>11</v>
      </c>
      <c r="B73" s="84"/>
      <c r="C73" s="11"/>
      <c r="D73" s="41"/>
      <c r="E73" s="41"/>
      <c r="F73" s="41"/>
      <c r="G73" s="46"/>
      <c r="H73" s="46"/>
      <c r="I73" s="68"/>
      <c r="J73" s="41"/>
      <c r="K73" s="41"/>
      <c r="L73" s="41"/>
      <c r="M73" s="47"/>
      <c r="N73" s="53" t="e">
        <f>L73/K73</f>
        <v>#DIV/0!</v>
      </c>
    </row>
    <row r="74" spans="1:14" s="33" customFormat="1" ht="19.5" customHeight="1">
      <c r="A74" s="8">
        <v>30</v>
      </c>
      <c r="B74" s="20" t="s">
        <v>40</v>
      </c>
      <c r="C74" s="9" t="s">
        <v>88</v>
      </c>
      <c r="D74" s="45">
        <v>27.07</v>
      </c>
      <c r="E74" s="45">
        <v>27.07</v>
      </c>
      <c r="F74" s="45">
        <v>27.07</v>
      </c>
      <c r="G74" s="46">
        <f>E74/D74</f>
        <v>1</v>
      </c>
      <c r="H74" s="46">
        <f>F74/D74</f>
        <v>1</v>
      </c>
      <c r="I74" s="68"/>
      <c r="J74" s="45" t="s">
        <v>20</v>
      </c>
      <c r="K74" s="45" t="s">
        <v>20</v>
      </c>
      <c r="L74" s="45" t="s">
        <v>20</v>
      </c>
      <c r="M74" s="47"/>
      <c r="N74" s="53" t="e">
        <f>L74/K74</f>
        <v>#VALUE!</v>
      </c>
    </row>
    <row r="75" spans="1:14" s="33" customFormat="1" ht="12" customHeight="1">
      <c r="A75" s="76">
        <v>31</v>
      </c>
      <c r="B75" s="76" t="s">
        <v>41</v>
      </c>
      <c r="C75" s="9" t="s">
        <v>90</v>
      </c>
      <c r="D75" s="48">
        <v>19.43</v>
      </c>
      <c r="E75" s="48">
        <v>19.43</v>
      </c>
      <c r="F75" s="48">
        <v>20.11</v>
      </c>
      <c r="G75" s="46">
        <f>E75/D75</f>
        <v>1</v>
      </c>
      <c r="H75" s="46">
        <f>F75/D75</f>
        <v>1.0349974266598043</v>
      </c>
      <c r="I75" s="68"/>
      <c r="J75" s="48">
        <v>15.42</v>
      </c>
      <c r="K75" s="48">
        <v>15.42</v>
      </c>
      <c r="L75" s="48">
        <v>15.87</v>
      </c>
      <c r="M75" s="47">
        <f>K75/J75</f>
        <v>1</v>
      </c>
      <c r="N75" s="46">
        <f>L75/J75</f>
        <v>1.0291828793774318</v>
      </c>
    </row>
    <row r="76" spans="1:14" s="33" customFormat="1" ht="12" customHeight="1">
      <c r="A76" s="77"/>
      <c r="B76" s="77"/>
      <c r="C76" s="9"/>
      <c r="D76" s="48"/>
      <c r="E76" s="48"/>
      <c r="F76" s="48"/>
      <c r="G76" s="46"/>
      <c r="H76" s="46"/>
      <c r="I76" s="68"/>
      <c r="J76" s="48">
        <v>15.42</v>
      </c>
      <c r="K76" s="48">
        <v>15.42</v>
      </c>
      <c r="L76" s="48">
        <v>15.87</v>
      </c>
      <c r="M76" s="47"/>
      <c r="N76" s="46"/>
    </row>
    <row r="77" spans="1:14" s="33" customFormat="1" ht="15" customHeight="1">
      <c r="A77" s="76">
        <v>32</v>
      </c>
      <c r="B77" s="89" t="s">
        <v>42</v>
      </c>
      <c r="C77" s="9" t="s">
        <v>88</v>
      </c>
      <c r="D77" s="45">
        <v>10.24</v>
      </c>
      <c r="E77" s="45" t="s">
        <v>20</v>
      </c>
      <c r="F77" s="45"/>
      <c r="G77" s="46">
        <v>0</v>
      </c>
      <c r="H77" s="46">
        <f>F77/D77</f>
        <v>0</v>
      </c>
      <c r="I77" s="68"/>
      <c r="J77" s="45" t="s">
        <v>20</v>
      </c>
      <c r="K77" s="45" t="s">
        <v>20</v>
      </c>
      <c r="L77" s="45" t="s">
        <v>20</v>
      </c>
      <c r="M77" s="47"/>
      <c r="N77" s="53" t="e">
        <f>L77/K77</f>
        <v>#VALUE!</v>
      </c>
    </row>
    <row r="78" spans="1:14" s="33" customFormat="1" ht="12" customHeight="1">
      <c r="A78" s="77"/>
      <c r="B78" s="90"/>
      <c r="C78" s="9" t="s">
        <v>89</v>
      </c>
      <c r="D78" s="48">
        <v>12.29</v>
      </c>
      <c r="E78" s="48" t="s">
        <v>20</v>
      </c>
      <c r="F78" s="48"/>
      <c r="G78" s="46">
        <v>0</v>
      </c>
      <c r="H78" s="46">
        <f>F78/D78</f>
        <v>0</v>
      </c>
      <c r="I78" s="68"/>
      <c r="J78" s="48" t="s">
        <v>20</v>
      </c>
      <c r="K78" s="48" t="s">
        <v>20</v>
      </c>
      <c r="L78" s="48" t="s">
        <v>20</v>
      </c>
      <c r="M78" s="47"/>
      <c r="N78" s="53" t="e">
        <f>L78/K78</f>
        <v>#VALUE!</v>
      </c>
    </row>
    <row r="79" spans="1:14" s="33" customFormat="1" ht="12.75" customHeight="1">
      <c r="A79" s="76">
        <v>33</v>
      </c>
      <c r="B79" s="89" t="s">
        <v>83</v>
      </c>
      <c r="C79" s="9" t="s">
        <v>88</v>
      </c>
      <c r="D79" s="45">
        <v>17.53</v>
      </c>
      <c r="E79" s="45" t="s">
        <v>20</v>
      </c>
      <c r="F79" s="45" t="s">
        <v>20</v>
      </c>
      <c r="G79" s="45" t="s">
        <v>20</v>
      </c>
      <c r="H79" s="45" t="s">
        <v>20</v>
      </c>
      <c r="I79" s="68"/>
      <c r="J79" s="22">
        <v>12.67</v>
      </c>
      <c r="K79" s="45" t="s">
        <v>20</v>
      </c>
      <c r="L79" s="45" t="s">
        <v>20</v>
      </c>
      <c r="M79" s="45" t="s">
        <v>20</v>
      </c>
      <c r="N79" s="45" t="s">
        <v>20</v>
      </c>
    </row>
    <row r="80" spans="1:14" s="33" customFormat="1" ht="14.25" customHeight="1">
      <c r="A80" s="77"/>
      <c r="B80" s="90"/>
      <c r="C80" s="9" t="s">
        <v>89</v>
      </c>
      <c r="D80" s="48">
        <v>21.04</v>
      </c>
      <c r="E80" s="48" t="s">
        <v>20</v>
      </c>
      <c r="F80" s="48" t="s">
        <v>20</v>
      </c>
      <c r="G80" s="48" t="s">
        <v>20</v>
      </c>
      <c r="H80" s="48" t="s">
        <v>20</v>
      </c>
      <c r="I80" s="68"/>
      <c r="J80" s="41">
        <v>15.2</v>
      </c>
      <c r="K80" s="48" t="s">
        <v>20</v>
      </c>
      <c r="L80" s="48" t="s">
        <v>20</v>
      </c>
      <c r="M80" s="48" t="s">
        <v>20</v>
      </c>
      <c r="N80" s="48" t="s">
        <v>20</v>
      </c>
    </row>
    <row r="81" spans="1:14" s="33" customFormat="1" ht="12.75" customHeight="1">
      <c r="A81" s="76">
        <v>34</v>
      </c>
      <c r="B81" s="89" t="s">
        <v>47</v>
      </c>
      <c r="C81" s="9" t="s">
        <v>88</v>
      </c>
      <c r="D81" s="45">
        <v>17.13</v>
      </c>
      <c r="E81" s="45">
        <v>17.13</v>
      </c>
      <c r="F81" s="45">
        <v>17.55</v>
      </c>
      <c r="G81" s="46">
        <f>E81/D81</f>
        <v>1</v>
      </c>
      <c r="H81" s="46">
        <f>F81/D81</f>
        <v>1.0245183887915938</v>
      </c>
      <c r="I81" s="68"/>
      <c r="J81" s="22" t="s">
        <v>20</v>
      </c>
      <c r="K81" s="22" t="s">
        <v>20</v>
      </c>
      <c r="L81" s="22" t="s">
        <v>20</v>
      </c>
      <c r="M81" s="47"/>
      <c r="N81" s="53" t="e">
        <f aca="true" t="shared" si="4" ref="N81:N87">L81/K81</f>
        <v>#VALUE!</v>
      </c>
    </row>
    <row r="82" spans="1:14" s="33" customFormat="1" ht="12" customHeight="1">
      <c r="A82" s="77"/>
      <c r="B82" s="90"/>
      <c r="C82" s="9" t="s">
        <v>89</v>
      </c>
      <c r="D82" s="48">
        <v>20.56</v>
      </c>
      <c r="E82" s="48">
        <v>20.56</v>
      </c>
      <c r="F82" s="48">
        <v>21.06</v>
      </c>
      <c r="G82" s="46">
        <f>E82/D82</f>
        <v>1</v>
      </c>
      <c r="H82" s="46">
        <f>F82/D82</f>
        <v>1.0243190661478598</v>
      </c>
      <c r="I82" s="68"/>
      <c r="J82" s="41" t="s">
        <v>20</v>
      </c>
      <c r="K82" s="41" t="s">
        <v>20</v>
      </c>
      <c r="L82" s="41" t="s">
        <v>20</v>
      </c>
      <c r="M82" s="47"/>
      <c r="N82" s="53" t="e">
        <f t="shared" si="4"/>
        <v>#VALUE!</v>
      </c>
    </row>
    <row r="83" spans="1:14" s="33" customFormat="1" ht="12.75" customHeight="1">
      <c r="A83" s="76">
        <v>35</v>
      </c>
      <c r="B83" s="74" t="s">
        <v>80</v>
      </c>
      <c r="C83" s="9" t="s">
        <v>88</v>
      </c>
      <c r="D83" s="45">
        <v>20.63</v>
      </c>
      <c r="E83" s="45">
        <v>20.63</v>
      </c>
      <c r="F83" s="45">
        <v>21.25</v>
      </c>
      <c r="G83" s="46">
        <f>E83/D83</f>
        <v>1</v>
      </c>
      <c r="H83" s="46">
        <f>F83/D83</f>
        <v>1.030053320407174</v>
      </c>
      <c r="I83" s="68"/>
      <c r="J83" s="22" t="s">
        <v>20</v>
      </c>
      <c r="K83" s="22" t="s">
        <v>20</v>
      </c>
      <c r="L83" s="22" t="s">
        <v>20</v>
      </c>
      <c r="M83" s="47"/>
      <c r="N83" s="53" t="e">
        <f t="shared" si="4"/>
        <v>#VALUE!</v>
      </c>
    </row>
    <row r="84" spans="1:14" s="33" customFormat="1" ht="12" customHeight="1">
      <c r="A84" s="77"/>
      <c r="B84" s="75"/>
      <c r="C84" s="9" t="s">
        <v>89</v>
      </c>
      <c r="D84" s="48">
        <v>24.76</v>
      </c>
      <c r="E84" s="48">
        <v>24.76</v>
      </c>
      <c r="F84" s="48">
        <v>25.5</v>
      </c>
      <c r="G84" s="46">
        <f>E84/D84</f>
        <v>1</v>
      </c>
      <c r="H84" s="46">
        <f>F84/D84</f>
        <v>1.029886914378029</v>
      </c>
      <c r="I84" s="68"/>
      <c r="J84" s="41" t="s">
        <v>20</v>
      </c>
      <c r="K84" s="41" t="s">
        <v>20</v>
      </c>
      <c r="L84" s="41" t="s">
        <v>20</v>
      </c>
      <c r="M84" s="47"/>
      <c r="N84" s="53" t="e">
        <f t="shared" si="4"/>
        <v>#VALUE!</v>
      </c>
    </row>
    <row r="85" spans="1:14" s="33" customFormat="1" ht="15" customHeight="1">
      <c r="A85" s="76">
        <v>36</v>
      </c>
      <c r="B85" s="74" t="s">
        <v>93</v>
      </c>
      <c r="C85" s="9" t="s">
        <v>88</v>
      </c>
      <c r="D85" s="45">
        <v>23.05</v>
      </c>
      <c r="E85" s="45" t="s">
        <v>20</v>
      </c>
      <c r="F85" s="45"/>
      <c r="G85" s="46"/>
      <c r="H85" s="46"/>
      <c r="I85" s="68"/>
      <c r="J85" s="22" t="s">
        <v>20</v>
      </c>
      <c r="K85" s="22" t="s">
        <v>20</v>
      </c>
      <c r="L85" s="22" t="s">
        <v>20</v>
      </c>
      <c r="M85" s="47"/>
      <c r="N85" s="53" t="e">
        <f t="shared" si="4"/>
        <v>#VALUE!</v>
      </c>
    </row>
    <row r="86" spans="1:14" s="33" customFormat="1" ht="12.75" customHeight="1">
      <c r="A86" s="77"/>
      <c r="B86" s="75"/>
      <c r="C86" s="9" t="s">
        <v>89</v>
      </c>
      <c r="D86" s="48">
        <v>27.66</v>
      </c>
      <c r="E86" s="48" t="s">
        <v>20</v>
      </c>
      <c r="F86" s="48"/>
      <c r="G86" s="46"/>
      <c r="H86" s="46"/>
      <c r="I86" s="68"/>
      <c r="J86" s="41" t="s">
        <v>20</v>
      </c>
      <c r="K86" s="41" t="s">
        <v>20</v>
      </c>
      <c r="L86" s="41" t="s">
        <v>20</v>
      </c>
      <c r="M86" s="47"/>
      <c r="N86" s="53" t="e">
        <f t="shared" si="4"/>
        <v>#VALUE!</v>
      </c>
    </row>
    <row r="87" spans="1:14" s="33" customFormat="1" ht="12" customHeight="1">
      <c r="A87" s="76">
        <v>37</v>
      </c>
      <c r="B87" s="74" t="s">
        <v>118</v>
      </c>
      <c r="C87" s="81" t="s">
        <v>90</v>
      </c>
      <c r="D87" s="48">
        <v>17.28</v>
      </c>
      <c r="E87" s="48">
        <v>17.28</v>
      </c>
      <c r="F87" s="48">
        <v>18.24</v>
      </c>
      <c r="G87" s="46">
        <f>E87/D87</f>
        <v>1</v>
      </c>
      <c r="H87" s="46">
        <f>F87/D87</f>
        <v>1.0555555555555554</v>
      </c>
      <c r="I87" s="68"/>
      <c r="J87" s="48" t="s">
        <v>20</v>
      </c>
      <c r="K87" s="48" t="s">
        <v>20</v>
      </c>
      <c r="L87" s="48" t="s">
        <v>20</v>
      </c>
      <c r="M87" s="47"/>
      <c r="N87" s="53" t="e">
        <f t="shared" si="4"/>
        <v>#VALUE!</v>
      </c>
    </row>
    <row r="88" spans="1:14" s="33" customFormat="1" ht="11.25" customHeight="1">
      <c r="A88" s="77"/>
      <c r="B88" s="75"/>
      <c r="C88" s="82"/>
      <c r="D88" s="48">
        <v>17.28</v>
      </c>
      <c r="E88" s="48">
        <v>17.28</v>
      </c>
      <c r="F88" s="48">
        <v>18.24</v>
      </c>
      <c r="G88" s="46">
        <f>E88/D88</f>
        <v>1</v>
      </c>
      <c r="H88" s="46">
        <f>F88/D88</f>
        <v>1.0555555555555554</v>
      </c>
      <c r="I88" s="68"/>
      <c r="J88" s="48"/>
      <c r="K88" s="48"/>
      <c r="L88" s="48"/>
      <c r="M88" s="47"/>
      <c r="N88" s="53"/>
    </row>
    <row r="89" spans="1:14" s="33" customFormat="1" ht="11.25" customHeight="1">
      <c r="A89" s="76">
        <v>38</v>
      </c>
      <c r="B89" s="74" t="s">
        <v>118</v>
      </c>
      <c r="C89" s="81" t="s">
        <v>90</v>
      </c>
      <c r="D89" s="48" t="s">
        <v>20</v>
      </c>
      <c r="E89" s="48">
        <v>21.04</v>
      </c>
      <c r="F89" s="48">
        <v>21.52</v>
      </c>
      <c r="G89" s="48" t="s">
        <v>20</v>
      </c>
      <c r="H89" s="48" t="s">
        <v>20</v>
      </c>
      <c r="I89" s="68"/>
      <c r="J89" s="48" t="s">
        <v>20</v>
      </c>
      <c r="K89" s="48">
        <v>15.2</v>
      </c>
      <c r="L89" s="48">
        <v>15.62</v>
      </c>
      <c r="M89" s="48" t="s">
        <v>20</v>
      </c>
      <c r="N89" s="48" t="s">
        <v>20</v>
      </c>
    </row>
    <row r="90" spans="1:14" s="33" customFormat="1" ht="11.25" customHeight="1">
      <c r="A90" s="77"/>
      <c r="B90" s="75"/>
      <c r="C90" s="82"/>
      <c r="D90" s="48" t="s">
        <v>20</v>
      </c>
      <c r="E90" s="48">
        <v>21.04</v>
      </c>
      <c r="F90" s="48">
        <v>21.52</v>
      </c>
      <c r="G90" s="48" t="s">
        <v>20</v>
      </c>
      <c r="H90" s="48" t="s">
        <v>20</v>
      </c>
      <c r="I90" s="68"/>
      <c r="J90" s="48" t="s">
        <v>20</v>
      </c>
      <c r="K90" s="48">
        <v>15.2</v>
      </c>
      <c r="L90" s="48">
        <v>15.62</v>
      </c>
      <c r="M90" s="48" t="s">
        <v>20</v>
      </c>
      <c r="N90" s="48" t="s">
        <v>20</v>
      </c>
    </row>
    <row r="91" spans="1:14" s="33" customFormat="1" ht="11.25" customHeight="1">
      <c r="A91" s="76">
        <v>39</v>
      </c>
      <c r="B91" s="89" t="s">
        <v>33</v>
      </c>
      <c r="C91" s="9" t="s">
        <v>88</v>
      </c>
      <c r="D91" s="45">
        <v>8.03</v>
      </c>
      <c r="E91" s="45">
        <v>8.03</v>
      </c>
      <c r="F91" s="45">
        <v>8.31</v>
      </c>
      <c r="G91" s="46">
        <f>E91/D91</f>
        <v>1</v>
      </c>
      <c r="H91" s="46">
        <f>F91/D91</f>
        <v>1.0348692403486925</v>
      </c>
      <c r="I91" s="68">
        <f>L91</f>
        <v>14.34</v>
      </c>
      <c r="J91" s="45">
        <v>14.07</v>
      </c>
      <c r="K91" s="45">
        <v>14.07</v>
      </c>
      <c r="L91" s="45">
        <v>14.34</v>
      </c>
      <c r="M91" s="47">
        <f>K91/J91</f>
        <v>1</v>
      </c>
      <c r="N91" s="46">
        <f>L91/J91</f>
        <v>1.019189765458422</v>
      </c>
    </row>
    <row r="92" spans="1:14" s="33" customFormat="1" ht="13.5" customHeight="1">
      <c r="A92" s="77"/>
      <c r="B92" s="90"/>
      <c r="C92" s="9" t="s">
        <v>89</v>
      </c>
      <c r="D92" s="48">
        <v>9.64</v>
      </c>
      <c r="E92" s="48">
        <v>9.64</v>
      </c>
      <c r="F92" s="48">
        <v>9.97</v>
      </c>
      <c r="G92" s="46">
        <f>E92/D92</f>
        <v>1</v>
      </c>
      <c r="H92" s="46">
        <f>F92/D92</f>
        <v>1.0342323651452283</v>
      </c>
      <c r="I92" s="68"/>
      <c r="J92" s="48">
        <v>16.88</v>
      </c>
      <c r="K92" s="48">
        <v>16.88</v>
      </c>
      <c r="L92" s="48">
        <v>17.21</v>
      </c>
      <c r="M92" s="47">
        <f>K92/J92</f>
        <v>1</v>
      </c>
      <c r="N92" s="46">
        <f>L92/J92</f>
        <v>1.0195497630331756</v>
      </c>
    </row>
    <row r="93" spans="1:14" s="33" customFormat="1" ht="12.75" customHeight="1">
      <c r="A93" s="78">
        <v>40</v>
      </c>
      <c r="B93" s="116" t="s">
        <v>43</v>
      </c>
      <c r="C93" s="31" t="s">
        <v>90</v>
      </c>
      <c r="D93" s="48">
        <v>19.87</v>
      </c>
      <c r="E93" s="48">
        <v>19.87</v>
      </c>
      <c r="F93" s="48">
        <v>20.49</v>
      </c>
      <c r="G93" s="46">
        <f>E93/D93</f>
        <v>1</v>
      </c>
      <c r="H93" s="46">
        <f>F93/D93</f>
        <v>1.0312028183190738</v>
      </c>
      <c r="I93" s="68"/>
      <c r="J93" s="41">
        <v>13.91</v>
      </c>
      <c r="K93" s="41">
        <v>13.91</v>
      </c>
      <c r="L93" s="41">
        <v>14.4</v>
      </c>
      <c r="M93" s="47">
        <f>K93/J93</f>
        <v>1</v>
      </c>
      <c r="N93" s="46">
        <f>L93/J93</f>
        <v>1.0352264557872035</v>
      </c>
    </row>
    <row r="94" spans="1:14" s="33" customFormat="1" ht="12.75" customHeight="1">
      <c r="A94" s="79"/>
      <c r="B94" s="116"/>
      <c r="C94" s="31"/>
      <c r="D94" s="48"/>
      <c r="E94" s="48"/>
      <c r="F94" s="48"/>
      <c r="G94" s="46"/>
      <c r="H94" s="46"/>
      <c r="I94" s="68"/>
      <c r="J94" s="41">
        <v>13.91</v>
      </c>
      <c r="K94" s="41">
        <v>13.91</v>
      </c>
      <c r="L94" s="41">
        <v>14.4</v>
      </c>
      <c r="M94" s="47"/>
      <c r="N94" s="46"/>
    </row>
    <row r="95" spans="1:14" s="44" customFormat="1" ht="12.75" customHeight="1">
      <c r="A95" s="83" t="s">
        <v>12</v>
      </c>
      <c r="B95" s="84"/>
      <c r="C95" s="11"/>
      <c r="D95" s="41"/>
      <c r="E95" s="41"/>
      <c r="F95" s="41"/>
      <c r="G95" s="46"/>
      <c r="H95" s="46"/>
      <c r="I95" s="68"/>
      <c r="J95" s="41"/>
      <c r="K95" s="41"/>
      <c r="L95" s="41"/>
      <c r="M95" s="47"/>
      <c r="N95" s="53" t="e">
        <f>L95/K95</f>
        <v>#DIV/0!</v>
      </c>
    </row>
    <row r="96" spans="1:14" s="59" customFormat="1" ht="13.5" customHeight="1">
      <c r="A96" s="76">
        <v>41</v>
      </c>
      <c r="B96" s="89" t="s">
        <v>34</v>
      </c>
      <c r="C96" s="20" t="s">
        <v>90</v>
      </c>
      <c r="D96" s="41">
        <v>18.32</v>
      </c>
      <c r="E96" s="41">
        <v>18.32</v>
      </c>
      <c r="F96" s="41">
        <v>18.97</v>
      </c>
      <c r="G96" s="46">
        <f>E96/D96</f>
        <v>1</v>
      </c>
      <c r="H96" s="46">
        <f>F96/D96</f>
        <v>1.035480349344978</v>
      </c>
      <c r="I96" s="68"/>
      <c r="J96" s="48">
        <v>14.38</v>
      </c>
      <c r="K96" s="48">
        <v>14.38</v>
      </c>
      <c r="L96" s="48">
        <v>14.89</v>
      </c>
      <c r="M96" s="47">
        <f>K96/J96</f>
        <v>1</v>
      </c>
      <c r="N96" s="46">
        <f>L96/J96</f>
        <v>1.0354659248956883</v>
      </c>
    </row>
    <row r="97" spans="1:14" s="59" customFormat="1" ht="12.75">
      <c r="A97" s="77"/>
      <c r="B97" s="90"/>
      <c r="C97" s="20"/>
      <c r="D97" s="41"/>
      <c r="E97" s="41"/>
      <c r="F97" s="41"/>
      <c r="G97" s="46"/>
      <c r="H97" s="46"/>
      <c r="I97" s="68"/>
      <c r="J97" s="48">
        <v>14.38</v>
      </c>
      <c r="K97" s="48">
        <v>14.38</v>
      </c>
      <c r="L97" s="48">
        <v>14.89</v>
      </c>
      <c r="M97" s="47"/>
      <c r="N97" s="46"/>
    </row>
    <row r="98" spans="1:14" s="33" customFormat="1" ht="12" customHeight="1">
      <c r="A98" s="76">
        <v>42</v>
      </c>
      <c r="B98" s="89" t="s">
        <v>35</v>
      </c>
      <c r="C98" s="9" t="s">
        <v>88</v>
      </c>
      <c r="D98" s="22">
        <v>14.95</v>
      </c>
      <c r="E98" s="22">
        <v>14.95</v>
      </c>
      <c r="F98" s="22">
        <v>15.48</v>
      </c>
      <c r="G98" s="46">
        <f aca="true" t="shared" si="5" ref="G98:G103">E98/D98</f>
        <v>1</v>
      </c>
      <c r="H98" s="46">
        <f aca="true" t="shared" si="6" ref="H98:H104">F98/D98</f>
        <v>1.0354515050167226</v>
      </c>
      <c r="I98" s="68"/>
      <c r="J98" s="45">
        <v>12.96</v>
      </c>
      <c r="K98" s="45">
        <v>12.96</v>
      </c>
      <c r="L98" s="45">
        <v>13.42</v>
      </c>
      <c r="M98" s="47">
        <f>K98/J98</f>
        <v>1</v>
      </c>
      <c r="N98" s="46">
        <f>L98/J98</f>
        <v>1.0354938271604937</v>
      </c>
    </row>
    <row r="99" spans="1:14" s="33" customFormat="1" ht="13.5" customHeight="1">
      <c r="A99" s="77"/>
      <c r="B99" s="90"/>
      <c r="C99" s="9" t="s">
        <v>89</v>
      </c>
      <c r="D99" s="41">
        <v>17.94</v>
      </c>
      <c r="E99" s="41">
        <v>17.94</v>
      </c>
      <c r="F99" s="41">
        <v>18.58</v>
      </c>
      <c r="G99" s="46">
        <f t="shared" si="5"/>
        <v>1</v>
      </c>
      <c r="H99" s="46">
        <f t="shared" si="6"/>
        <v>1.035674470457079</v>
      </c>
      <c r="I99" s="68"/>
      <c r="J99" s="48">
        <v>15.55</v>
      </c>
      <c r="K99" s="48">
        <v>15.55</v>
      </c>
      <c r="L99" s="48">
        <v>16.1</v>
      </c>
      <c r="M99" s="47">
        <f>K99/J99</f>
        <v>1</v>
      </c>
      <c r="N99" s="46">
        <f>L99/J99</f>
        <v>1.0353697749196142</v>
      </c>
    </row>
    <row r="100" spans="1:14" s="33" customFormat="1" ht="12.75">
      <c r="A100" s="76">
        <v>43</v>
      </c>
      <c r="B100" s="89" t="s">
        <v>36</v>
      </c>
      <c r="C100" s="9" t="s">
        <v>88</v>
      </c>
      <c r="D100" s="22">
        <v>14.96</v>
      </c>
      <c r="E100" s="22">
        <v>14.96</v>
      </c>
      <c r="F100" s="22">
        <v>15.4</v>
      </c>
      <c r="G100" s="46">
        <f t="shared" si="5"/>
        <v>1</v>
      </c>
      <c r="H100" s="46">
        <f t="shared" si="6"/>
        <v>1.0294117647058822</v>
      </c>
      <c r="I100" s="68"/>
      <c r="J100" s="45">
        <v>23.86</v>
      </c>
      <c r="K100" s="45">
        <v>23.86</v>
      </c>
      <c r="L100" s="45">
        <v>24.71</v>
      </c>
      <c r="M100" s="47">
        <f>K100/J100</f>
        <v>1</v>
      </c>
      <c r="N100" s="46">
        <f>L100/J100</f>
        <v>1.0356244761106455</v>
      </c>
    </row>
    <row r="101" spans="1:14" s="33" customFormat="1" ht="12.75">
      <c r="A101" s="77"/>
      <c r="B101" s="90"/>
      <c r="C101" s="9" t="s">
        <v>89</v>
      </c>
      <c r="D101" s="41">
        <v>17.95</v>
      </c>
      <c r="E101" s="41">
        <v>17.95</v>
      </c>
      <c r="F101" s="41">
        <v>18.48</v>
      </c>
      <c r="G101" s="46">
        <f t="shared" si="5"/>
        <v>1</v>
      </c>
      <c r="H101" s="46">
        <f t="shared" si="6"/>
        <v>1.0295264623955431</v>
      </c>
      <c r="I101" s="68"/>
      <c r="J101" s="48">
        <v>28.63</v>
      </c>
      <c r="K101" s="48">
        <v>28.63</v>
      </c>
      <c r="L101" s="48">
        <v>29.65</v>
      </c>
      <c r="M101" s="47">
        <f>K101/J101</f>
        <v>1</v>
      </c>
      <c r="N101" s="46">
        <f>L101/J101</f>
        <v>1.0356269647223193</v>
      </c>
    </row>
    <row r="102" spans="1:14" s="33" customFormat="1" ht="12.75" customHeight="1">
      <c r="A102" s="76">
        <v>44</v>
      </c>
      <c r="B102" s="89" t="s">
        <v>46</v>
      </c>
      <c r="C102" s="9" t="s">
        <v>88</v>
      </c>
      <c r="D102" s="22">
        <v>11.03</v>
      </c>
      <c r="E102" s="22">
        <v>11.03</v>
      </c>
      <c r="F102" s="22">
        <v>11.41</v>
      </c>
      <c r="G102" s="46">
        <f t="shared" si="5"/>
        <v>1</v>
      </c>
      <c r="H102" s="46">
        <f t="shared" si="6"/>
        <v>1.0344514959202176</v>
      </c>
      <c r="I102" s="68"/>
      <c r="J102" s="45"/>
      <c r="K102" s="45"/>
      <c r="L102" s="45"/>
      <c r="M102" s="47"/>
      <c r="N102" s="53" t="e">
        <f>L102/K102</f>
        <v>#DIV/0!</v>
      </c>
    </row>
    <row r="103" spans="1:14" s="33" customFormat="1" ht="12" customHeight="1">
      <c r="A103" s="77"/>
      <c r="B103" s="90"/>
      <c r="C103" s="9" t="s">
        <v>89</v>
      </c>
      <c r="D103" s="41">
        <v>13.24</v>
      </c>
      <c r="E103" s="41">
        <v>13.24</v>
      </c>
      <c r="F103" s="41">
        <v>13.69</v>
      </c>
      <c r="G103" s="46">
        <f t="shared" si="5"/>
        <v>1</v>
      </c>
      <c r="H103" s="46">
        <f t="shared" si="6"/>
        <v>1.0339879154078548</v>
      </c>
      <c r="I103" s="68"/>
      <c r="J103" s="48"/>
      <c r="K103" s="48"/>
      <c r="L103" s="48"/>
      <c r="M103" s="47"/>
      <c r="N103" s="53" t="e">
        <f>L103/K103</f>
        <v>#DIV/0!</v>
      </c>
    </row>
    <row r="104" spans="1:14" s="33" customFormat="1" ht="26.25" customHeight="1">
      <c r="A104" s="8">
        <v>45</v>
      </c>
      <c r="B104" s="12" t="s">
        <v>84</v>
      </c>
      <c r="C104" s="9" t="s">
        <v>90</v>
      </c>
      <c r="D104" s="41">
        <v>16.82</v>
      </c>
      <c r="E104" s="41" t="s">
        <v>20</v>
      </c>
      <c r="F104" s="41"/>
      <c r="G104" s="46">
        <v>0</v>
      </c>
      <c r="H104" s="46">
        <f t="shared" si="6"/>
        <v>0</v>
      </c>
      <c r="I104" s="68"/>
      <c r="J104" s="48"/>
      <c r="K104" s="48"/>
      <c r="L104" s="48"/>
      <c r="M104" s="47"/>
      <c r="N104" s="53" t="e">
        <f>L104/K104</f>
        <v>#DIV/0!</v>
      </c>
    </row>
    <row r="105" spans="1:14" s="33" customFormat="1" ht="14.25" customHeight="1">
      <c r="A105" s="76">
        <v>46</v>
      </c>
      <c r="B105" s="89" t="s">
        <v>64</v>
      </c>
      <c r="C105" s="9" t="s">
        <v>90</v>
      </c>
      <c r="D105" s="41" t="s">
        <v>20</v>
      </c>
      <c r="E105" s="41" t="s">
        <v>20</v>
      </c>
      <c r="F105" s="41"/>
      <c r="G105" s="46"/>
      <c r="H105" s="46"/>
      <c r="I105" s="68"/>
      <c r="J105" s="41">
        <v>18.67</v>
      </c>
      <c r="K105" s="41">
        <v>18.67</v>
      </c>
      <c r="L105" s="41">
        <v>19.71</v>
      </c>
      <c r="M105" s="47">
        <f>K105/J105</f>
        <v>1</v>
      </c>
      <c r="N105" s="46">
        <f>L105/J105</f>
        <v>1.0557043385109801</v>
      </c>
    </row>
    <row r="106" spans="1:14" s="33" customFormat="1" ht="12.75" customHeight="1">
      <c r="A106" s="77"/>
      <c r="B106" s="90"/>
      <c r="C106" s="9"/>
      <c r="D106" s="41"/>
      <c r="E106" s="41"/>
      <c r="F106" s="41"/>
      <c r="G106" s="46"/>
      <c r="H106" s="46"/>
      <c r="I106" s="68"/>
      <c r="J106" s="41">
        <v>18.67</v>
      </c>
      <c r="K106" s="41">
        <v>18.67</v>
      </c>
      <c r="L106" s="41">
        <v>19.71</v>
      </c>
      <c r="M106" s="47"/>
      <c r="N106" s="46"/>
    </row>
    <row r="107" spans="1:14" s="33" customFormat="1" ht="12.75">
      <c r="A107" s="76">
        <v>47</v>
      </c>
      <c r="B107" s="89" t="s">
        <v>72</v>
      </c>
      <c r="C107" s="9" t="s">
        <v>88</v>
      </c>
      <c r="D107" s="22">
        <v>13.6</v>
      </c>
      <c r="E107" s="22">
        <v>13.6</v>
      </c>
      <c r="F107" s="22">
        <v>14.08</v>
      </c>
      <c r="G107" s="46">
        <f>E107/D107</f>
        <v>1</v>
      </c>
      <c r="H107" s="46">
        <f>F107/D107</f>
        <v>1.035294117647059</v>
      </c>
      <c r="I107" s="68"/>
      <c r="J107" s="45"/>
      <c r="K107" s="45"/>
      <c r="L107" s="45"/>
      <c r="M107" s="47"/>
      <c r="N107" s="53" t="e">
        <f>L107/K107</f>
        <v>#DIV/0!</v>
      </c>
    </row>
    <row r="108" spans="1:14" s="33" customFormat="1" ht="12.75">
      <c r="A108" s="77"/>
      <c r="B108" s="90"/>
      <c r="C108" s="9" t="s">
        <v>89</v>
      </c>
      <c r="D108" s="41">
        <v>16.32</v>
      </c>
      <c r="E108" s="41">
        <v>16.32</v>
      </c>
      <c r="F108" s="41">
        <v>16.9</v>
      </c>
      <c r="G108" s="46">
        <f>E108/D108</f>
        <v>1</v>
      </c>
      <c r="H108" s="46">
        <f>F108/D108</f>
        <v>1.0355392156862744</v>
      </c>
      <c r="I108" s="68"/>
      <c r="J108" s="48"/>
      <c r="K108" s="48"/>
      <c r="L108" s="48"/>
      <c r="M108" s="47"/>
      <c r="N108" s="53" t="e">
        <f>L108/K108</f>
        <v>#DIV/0!</v>
      </c>
    </row>
    <row r="109" spans="1:14" s="33" customFormat="1" ht="13.5" customHeight="1">
      <c r="A109" s="76">
        <v>48</v>
      </c>
      <c r="B109" s="89" t="s">
        <v>44</v>
      </c>
      <c r="C109" s="21" t="s">
        <v>90</v>
      </c>
      <c r="D109" s="41">
        <v>16.72</v>
      </c>
      <c r="E109" s="41">
        <v>16.72</v>
      </c>
      <c r="F109" s="41">
        <v>17.31</v>
      </c>
      <c r="G109" s="46">
        <f>E109/D109</f>
        <v>1</v>
      </c>
      <c r="H109" s="46">
        <f>F109/D109</f>
        <v>1.0352870813397128</v>
      </c>
      <c r="I109" s="68"/>
      <c r="J109" s="48">
        <v>14.88</v>
      </c>
      <c r="K109" s="48">
        <v>14.88</v>
      </c>
      <c r="L109" s="48">
        <v>15.41</v>
      </c>
      <c r="M109" s="47">
        <f>K109/J109</f>
        <v>1</v>
      </c>
      <c r="N109" s="46">
        <f>L109/J109</f>
        <v>1.0356182795698925</v>
      </c>
    </row>
    <row r="110" spans="1:14" s="33" customFormat="1" ht="12.75">
      <c r="A110" s="77"/>
      <c r="B110" s="90"/>
      <c r="C110" s="21"/>
      <c r="D110" s="41"/>
      <c r="E110" s="41"/>
      <c r="F110" s="41"/>
      <c r="G110" s="46"/>
      <c r="H110" s="46"/>
      <c r="I110" s="68"/>
      <c r="J110" s="48">
        <v>14.88</v>
      </c>
      <c r="K110" s="48">
        <v>14.88</v>
      </c>
      <c r="L110" s="48">
        <v>15.41</v>
      </c>
      <c r="M110" s="47"/>
      <c r="N110" s="46"/>
    </row>
    <row r="111" spans="1:14" s="33" customFormat="1" ht="12" customHeight="1">
      <c r="A111" s="76">
        <v>49</v>
      </c>
      <c r="B111" s="89" t="s">
        <v>48</v>
      </c>
      <c r="C111" s="21" t="s">
        <v>90</v>
      </c>
      <c r="D111" s="41">
        <v>15.36</v>
      </c>
      <c r="E111" s="41" t="s">
        <v>20</v>
      </c>
      <c r="F111" s="41" t="s">
        <v>20</v>
      </c>
      <c r="G111" s="46" t="s">
        <v>20</v>
      </c>
      <c r="H111" s="46" t="s">
        <v>20</v>
      </c>
      <c r="I111" s="68"/>
      <c r="J111" s="48"/>
      <c r="K111" s="48"/>
      <c r="L111" s="48"/>
      <c r="M111" s="47"/>
      <c r="N111" s="53" t="e">
        <f>L111/K111</f>
        <v>#DIV/0!</v>
      </c>
    </row>
    <row r="112" spans="1:14" s="33" customFormat="1" ht="12.75">
      <c r="A112" s="77"/>
      <c r="B112" s="90"/>
      <c r="C112" s="21"/>
      <c r="D112" s="41">
        <v>15.36</v>
      </c>
      <c r="E112" s="41" t="s">
        <v>20</v>
      </c>
      <c r="F112" s="41" t="s">
        <v>20</v>
      </c>
      <c r="G112" s="46" t="s">
        <v>20</v>
      </c>
      <c r="H112" s="46" t="s">
        <v>20</v>
      </c>
      <c r="I112" s="68"/>
      <c r="J112" s="48"/>
      <c r="K112" s="48"/>
      <c r="L112" s="48"/>
      <c r="M112" s="47"/>
      <c r="N112" s="53"/>
    </row>
    <row r="113" spans="1:14" s="33" customFormat="1" ht="12.75" customHeight="1">
      <c r="A113" s="76">
        <v>50</v>
      </c>
      <c r="B113" s="89" t="s">
        <v>45</v>
      </c>
      <c r="C113" s="21" t="s">
        <v>90</v>
      </c>
      <c r="D113" s="41">
        <v>17.79</v>
      </c>
      <c r="E113" s="41">
        <v>17.79</v>
      </c>
      <c r="F113" s="41">
        <v>17.97</v>
      </c>
      <c r="G113" s="46">
        <f>E113/D113</f>
        <v>1</v>
      </c>
      <c r="H113" s="46">
        <f>F113/D113</f>
        <v>1.0101180438448567</v>
      </c>
      <c r="I113" s="68"/>
      <c r="J113" s="41"/>
      <c r="K113" s="41"/>
      <c r="L113" s="41"/>
      <c r="M113" s="47"/>
      <c r="N113" s="53" t="e">
        <f>L113/K113</f>
        <v>#DIV/0!</v>
      </c>
    </row>
    <row r="114" spans="1:14" s="33" customFormat="1" ht="12.75">
      <c r="A114" s="77"/>
      <c r="B114" s="90"/>
      <c r="C114" s="21"/>
      <c r="D114" s="41">
        <v>17.79</v>
      </c>
      <c r="E114" s="41">
        <v>17.79</v>
      </c>
      <c r="F114" s="41">
        <v>17.97</v>
      </c>
      <c r="G114" s="46"/>
      <c r="H114" s="46"/>
      <c r="I114" s="68"/>
      <c r="J114" s="41"/>
      <c r="K114" s="41"/>
      <c r="L114" s="41"/>
      <c r="M114" s="47"/>
      <c r="N114" s="53"/>
    </row>
    <row r="115" spans="1:14" s="33" customFormat="1" ht="25.5">
      <c r="A115" s="8">
        <v>51</v>
      </c>
      <c r="B115" s="12" t="s">
        <v>56</v>
      </c>
      <c r="C115" s="9" t="s">
        <v>90</v>
      </c>
      <c r="D115" s="41" t="s">
        <v>20</v>
      </c>
      <c r="E115" s="41" t="s">
        <v>20</v>
      </c>
      <c r="F115" s="41"/>
      <c r="G115" s="46"/>
      <c r="H115" s="46"/>
      <c r="I115" s="68">
        <f>L115*1.04</f>
        <v>14.019200000000001</v>
      </c>
      <c r="J115" s="41">
        <v>13.16</v>
      </c>
      <c r="K115" s="41">
        <v>13.16</v>
      </c>
      <c r="L115" s="41">
        <v>13.48</v>
      </c>
      <c r="M115" s="47">
        <f>K115/J115</f>
        <v>1</v>
      </c>
      <c r="N115" s="46">
        <f>L115/J115</f>
        <v>1.0243161094224924</v>
      </c>
    </row>
    <row r="116" spans="1:14" s="33" customFormat="1" ht="12.75">
      <c r="A116" s="76">
        <v>52</v>
      </c>
      <c r="B116" s="89" t="s">
        <v>57</v>
      </c>
      <c r="C116" s="9" t="s">
        <v>88</v>
      </c>
      <c r="D116" s="22" t="s">
        <v>20</v>
      </c>
      <c r="E116" s="22" t="s">
        <v>20</v>
      </c>
      <c r="F116" s="22"/>
      <c r="G116" s="46"/>
      <c r="H116" s="46"/>
      <c r="I116" s="68"/>
      <c r="J116" s="22">
        <v>18.83</v>
      </c>
      <c r="K116" s="22" t="s">
        <v>20</v>
      </c>
      <c r="L116" s="22"/>
      <c r="M116" s="47" t="e">
        <f>K116/J116</f>
        <v>#VALUE!</v>
      </c>
      <c r="N116" s="46">
        <f>L116/J116</f>
        <v>0</v>
      </c>
    </row>
    <row r="117" spans="1:14" s="33" customFormat="1" ht="12.75">
      <c r="A117" s="77"/>
      <c r="B117" s="90"/>
      <c r="C117" s="9" t="s">
        <v>89</v>
      </c>
      <c r="D117" s="41"/>
      <c r="E117" s="41"/>
      <c r="F117" s="41"/>
      <c r="G117" s="46"/>
      <c r="H117" s="46"/>
      <c r="I117" s="68"/>
      <c r="J117" s="41">
        <v>22.6</v>
      </c>
      <c r="K117" s="41" t="s">
        <v>20</v>
      </c>
      <c r="L117" s="41"/>
      <c r="M117" s="47" t="e">
        <f>K117/J117</f>
        <v>#VALUE!</v>
      </c>
      <c r="N117" s="46">
        <f>L117/J117</f>
        <v>0</v>
      </c>
    </row>
    <row r="118" spans="1:14" s="33" customFormat="1" ht="18" customHeight="1">
      <c r="A118" s="78">
        <v>53</v>
      </c>
      <c r="B118" s="92" t="s">
        <v>87</v>
      </c>
      <c r="C118" s="10" t="s">
        <v>90</v>
      </c>
      <c r="D118" s="41">
        <v>15.55</v>
      </c>
      <c r="E118" s="41">
        <v>15.55</v>
      </c>
      <c r="F118" s="41">
        <v>16.1</v>
      </c>
      <c r="G118" s="46">
        <f aca="true" t="shared" si="7" ref="G118:G124">E118/D118</f>
        <v>1</v>
      </c>
      <c r="H118" s="46">
        <f aca="true" t="shared" si="8" ref="H118:H124">F118/D118</f>
        <v>1.0353697749196142</v>
      </c>
      <c r="I118" s="68">
        <v>20.95</v>
      </c>
      <c r="J118" s="41">
        <v>11.52</v>
      </c>
      <c r="K118" s="41">
        <v>11.52</v>
      </c>
      <c r="L118" s="41">
        <v>12.16</v>
      </c>
      <c r="M118" s="47">
        <f>K118/J118</f>
        <v>1</v>
      </c>
      <c r="N118" s="46">
        <f>L118/J118</f>
        <v>1.0555555555555556</v>
      </c>
    </row>
    <row r="119" spans="1:14" s="33" customFormat="1" ht="12.75">
      <c r="A119" s="79"/>
      <c r="B119" s="92"/>
      <c r="C119" s="10"/>
      <c r="D119" s="41">
        <v>15.55</v>
      </c>
      <c r="E119" s="41">
        <v>15.55</v>
      </c>
      <c r="F119" s="41">
        <v>16.1</v>
      </c>
      <c r="G119" s="46">
        <f t="shared" si="7"/>
        <v>1</v>
      </c>
      <c r="H119" s="46">
        <f t="shared" si="8"/>
        <v>1.0353697749196142</v>
      </c>
      <c r="I119" s="68"/>
      <c r="J119" s="41">
        <v>11.52</v>
      </c>
      <c r="K119" s="41">
        <v>11.52</v>
      </c>
      <c r="L119" s="41">
        <v>12.16</v>
      </c>
      <c r="M119" s="47"/>
      <c r="N119" s="46"/>
    </row>
    <row r="120" spans="1:14" s="33" customFormat="1" ht="14.25" customHeight="1">
      <c r="A120" s="78">
        <v>54</v>
      </c>
      <c r="B120" s="92" t="s">
        <v>105</v>
      </c>
      <c r="C120" s="10" t="s">
        <v>90</v>
      </c>
      <c r="D120" s="41">
        <v>16.74</v>
      </c>
      <c r="E120" s="41">
        <v>16.74</v>
      </c>
      <c r="F120" s="41">
        <v>17.34</v>
      </c>
      <c r="G120" s="46">
        <f t="shared" si="7"/>
        <v>1</v>
      </c>
      <c r="H120" s="46">
        <f t="shared" si="8"/>
        <v>1.0358422939068102</v>
      </c>
      <c r="I120" s="68">
        <v>90.65</v>
      </c>
      <c r="J120" s="41">
        <v>15.34</v>
      </c>
      <c r="K120" s="41">
        <v>15.34</v>
      </c>
      <c r="L120" s="41">
        <v>15.89</v>
      </c>
      <c r="M120" s="47">
        <f>K120/J120</f>
        <v>1</v>
      </c>
      <c r="N120" s="46">
        <f>L120/J120</f>
        <v>1.0358539765319428</v>
      </c>
    </row>
    <row r="121" spans="1:14" s="33" customFormat="1" ht="12.75" customHeight="1">
      <c r="A121" s="79"/>
      <c r="B121" s="92"/>
      <c r="C121" s="10" t="s">
        <v>90</v>
      </c>
      <c r="D121" s="41">
        <v>16.74</v>
      </c>
      <c r="E121" s="41">
        <v>16.74</v>
      </c>
      <c r="F121" s="41">
        <v>17.34</v>
      </c>
      <c r="G121" s="46">
        <f t="shared" si="7"/>
        <v>1</v>
      </c>
      <c r="H121" s="46">
        <f t="shared" si="8"/>
        <v>1.0358422939068102</v>
      </c>
      <c r="I121" s="68"/>
      <c r="J121" s="41">
        <v>15.34</v>
      </c>
      <c r="K121" s="41">
        <v>15.34</v>
      </c>
      <c r="L121" s="41">
        <v>15.89</v>
      </c>
      <c r="M121" s="47">
        <f>K121/J121</f>
        <v>1</v>
      </c>
      <c r="N121" s="46">
        <f>L121/J121</f>
        <v>1.0358539765319428</v>
      </c>
    </row>
    <row r="122" spans="1:14" s="33" customFormat="1" ht="12" customHeight="1">
      <c r="A122" s="78">
        <v>55</v>
      </c>
      <c r="B122" s="92" t="s">
        <v>106</v>
      </c>
      <c r="C122" s="10" t="s">
        <v>90</v>
      </c>
      <c r="D122" s="41">
        <v>21.59</v>
      </c>
      <c r="E122" s="41">
        <v>21.59</v>
      </c>
      <c r="F122" s="41">
        <v>22.36</v>
      </c>
      <c r="G122" s="46">
        <f t="shared" si="7"/>
        <v>1</v>
      </c>
      <c r="H122" s="46">
        <f t="shared" si="8"/>
        <v>1.0356646595646133</v>
      </c>
      <c r="I122" s="68"/>
      <c r="J122" s="41"/>
      <c r="K122" s="41"/>
      <c r="L122" s="41"/>
      <c r="M122" s="47"/>
      <c r="N122" s="46"/>
    </row>
    <row r="123" spans="1:14" s="33" customFormat="1" ht="15" customHeight="1">
      <c r="A123" s="79"/>
      <c r="B123" s="92"/>
      <c r="C123" s="10" t="s">
        <v>90</v>
      </c>
      <c r="D123" s="41">
        <v>21.59</v>
      </c>
      <c r="E123" s="41">
        <v>21.59</v>
      </c>
      <c r="F123" s="41">
        <v>22.36</v>
      </c>
      <c r="G123" s="46">
        <f t="shared" si="7"/>
        <v>1</v>
      </c>
      <c r="H123" s="46">
        <f t="shared" si="8"/>
        <v>1.0356646595646133</v>
      </c>
      <c r="I123" s="68"/>
      <c r="J123" s="41"/>
      <c r="K123" s="41"/>
      <c r="L123" s="41"/>
      <c r="M123" s="47"/>
      <c r="N123" s="46"/>
    </row>
    <row r="124" spans="1:14" s="33" customFormat="1" ht="15" customHeight="1">
      <c r="A124" s="27">
        <v>56</v>
      </c>
      <c r="B124" s="72" t="s">
        <v>113</v>
      </c>
      <c r="C124" s="10" t="s">
        <v>90</v>
      </c>
      <c r="D124" s="41">
        <v>17.01</v>
      </c>
      <c r="E124" s="41">
        <v>17.01</v>
      </c>
      <c r="F124" s="41">
        <v>17.96</v>
      </c>
      <c r="G124" s="46">
        <f t="shared" si="7"/>
        <v>1</v>
      </c>
      <c r="H124" s="46">
        <f t="shared" si="8"/>
        <v>1.0558495002939448</v>
      </c>
      <c r="I124" s="68"/>
      <c r="J124" s="41"/>
      <c r="K124" s="41"/>
      <c r="L124" s="41"/>
      <c r="M124" s="47"/>
      <c r="N124" s="46"/>
    </row>
    <row r="125" spans="1:14" s="44" customFormat="1" ht="12.75" customHeight="1">
      <c r="A125" s="83" t="s">
        <v>13</v>
      </c>
      <c r="B125" s="84"/>
      <c r="C125" s="11"/>
      <c r="D125" s="41"/>
      <c r="E125" s="41"/>
      <c r="F125" s="41"/>
      <c r="G125" s="46"/>
      <c r="H125" s="46"/>
      <c r="I125" s="68"/>
      <c r="J125" s="41"/>
      <c r="K125" s="41"/>
      <c r="L125" s="41"/>
      <c r="M125" s="47"/>
      <c r="N125" s="53" t="e">
        <f>L125/K125</f>
        <v>#DIV/0!</v>
      </c>
    </row>
    <row r="126" spans="1:14" s="33" customFormat="1" ht="12.75">
      <c r="A126" s="76">
        <v>57</v>
      </c>
      <c r="B126" s="89" t="s">
        <v>61</v>
      </c>
      <c r="C126" s="9" t="s">
        <v>88</v>
      </c>
      <c r="D126" s="22">
        <v>26.84</v>
      </c>
      <c r="E126" s="22">
        <v>26.84</v>
      </c>
      <c r="F126" s="22">
        <v>27.12</v>
      </c>
      <c r="G126" s="46">
        <f>E126/D126</f>
        <v>1</v>
      </c>
      <c r="H126" s="46">
        <f>F126/D126</f>
        <v>1.0104321907600597</v>
      </c>
      <c r="I126" s="68"/>
      <c r="J126" s="22" t="s">
        <v>20</v>
      </c>
      <c r="K126" s="22" t="s">
        <v>20</v>
      </c>
      <c r="L126" s="22" t="s">
        <v>20</v>
      </c>
      <c r="M126" s="47"/>
      <c r="N126" s="53" t="e">
        <f>L126/K126</f>
        <v>#VALUE!</v>
      </c>
    </row>
    <row r="127" spans="1:14" s="33" customFormat="1" ht="12.75">
      <c r="A127" s="77"/>
      <c r="B127" s="90"/>
      <c r="C127" s="9" t="s">
        <v>89</v>
      </c>
      <c r="D127" s="41">
        <v>32.21</v>
      </c>
      <c r="E127" s="41">
        <v>32.21</v>
      </c>
      <c r="F127" s="41">
        <v>32.54</v>
      </c>
      <c r="G127" s="46">
        <f>E127/D127</f>
        <v>1</v>
      </c>
      <c r="H127" s="46">
        <f>F127/D127</f>
        <v>1.0102452654455139</v>
      </c>
      <c r="I127" s="68"/>
      <c r="J127" s="41" t="s">
        <v>20</v>
      </c>
      <c r="K127" s="41" t="s">
        <v>20</v>
      </c>
      <c r="L127" s="41" t="s">
        <v>20</v>
      </c>
      <c r="M127" s="47"/>
      <c r="N127" s="53" t="e">
        <f>L127/K127</f>
        <v>#VALUE!</v>
      </c>
    </row>
    <row r="128" spans="1:14" s="33" customFormat="1" ht="12.75">
      <c r="A128" s="76">
        <v>58</v>
      </c>
      <c r="B128" s="89" t="s">
        <v>58</v>
      </c>
      <c r="C128" s="9" t="s">
        <v>88</v>
      </c>
      <c r="D128" s="22">
        <v>14.91</v>
      </c>
      <c r="E128" s="22">
        <v>14.91</v>
      </c>
      <c r="F128" s="22">
        <v>15.33</v>
      </c>
      <c r="G128" s="46">
        <f>E128/D128</f>
        <v>1</v>
      </c>
      <c r="H128" s="46">
        <f>F128/D128</f>
        <v>1.028169014084507</v>
      </c>
      <c r="I128" s="68"/>
      <c r="J128" s="22" t="s">
        <v>20</v>
      </c>
      <c r="K128" s="22" t="s">
        <v>20</v>
      </c>
      <c r="L128" s="22" t="s">
        <v>20</v>
      </c>
      <c r="M128" s="47"/>
      <c r="N128" s="53" t="e">
        <f>L128/K128</f>
        <v>#VALUE!</v>
      </c>
    </row>
    <row r="129" spans="1:14" s="33" customFormat="1" ht="12.75">
      <c r="A129" s="77"/>
      <c r="B129" s="90"/>
      <c r="C129" s="9" t="s">
        <v>89</v>
      </c>
      <c r="D129" s="41">
        <v>17.89</v>
      </c>
      <c r="E129" s="41">
        <v>17.89</v>
      </c>
      <c r="F129" s="41">
        <v>18.4</v>
      </c>
      <c r="G129" s="46">
        <f>E129/D129</f>
        <v>1</v>
      </c>
      <c r="H129" s="46">
        <f>F129/D129</f>
        <v>1.028507546115148</v>
      </c>
      <c r="I129" s="68"/>
      <c r="J129" s="41" t="s">
        <v>20</v>
      </c>
      <c r="K129" s="41" t="s">
        <v>20</v>
      </c>
      <c r="L129" s="41" t="s">
        <v>20</v>
      </c>
      <c r="M129" s="47"/>
      <c r="N129" s="53" t="e">
        <f>L129/K129</f>
        <v>#VALUE!</v>
      </c>
    </row>
    <row r="130" spans="1:14" s="33" customFormat="1" ht="12.75">
      <c r="A130" s="76">
        <v>59</v>
      </c>
      <c r="B130" s="108" t="s">
        <v>55</v>
      </c>
      <c r="C130" s="9" t="s">
        <v>88</v>
      </c>
      <c r="D130" s="22" t="s">
        <v>20</v>
      </c>
      <c r="E130" s="22" t="s">
        <v>20</v>
      </c>
      <c r="F130" s="22"/>
      <c r="G130" s="46"/>
      <c r="H130" s="46"/>
      <c r="I130" s="68">
        <f>L130</f>
        <v>35.13</v>
      </c>
      <c r="J130" s="45">
        <v>34.11</v>
      </c>
      <c r="K130" s="45">
        <v>34.11</v>
      </c>
      <c r="L130" s="45">
        <v>35.13</v>
      </c>
      <c r="M130" s="47">
        <f>K130/J130</f>
        <v>1</v>
      </c>
      <c r="N130" s="46">
        <f>L130/J130</f>
        <v>1.0299032541776607</v>
      </c>
    </row>
    <row r="131" spans="1:14" s="33" customFormat="1" ht="12.75">
      <c r="A131" s="77"/>
      <c r="B131" s="108"/>
      <c r="C131" s="9" t="s">
        <v>89</v>
      </c>
      <c r="D131" s="41"/>
      <c r="E131" s="41"/>
      <c r="F131" s="41"/>
      <c r="G131" s="46"/>
      <c r="H131" s="46"/>
      <c r="I131" s="68"/>
      <c r="J131" s="48">
        <v>40.93</v>
      </c>
      <c r="K131" s="48">
        <v>40.93</v>
      </c>
      <c r="L131" s="48">
        <v>42.16</v>
      </c>
      <c r="M131" s="47">
        <f>K131/J131</f>
        <v>1</v>
      </c>
      <c r="N131" s="46">
        <f>L131/J131</f>
        <v>1.0300513071096995</v>
      </c>
    </row>
    <row r="132" spans="1:14" s="33" customFormat="1" ht="12.75">
      <c r="A132" s="83" t="s">
        <v>50</v>
      </c>
      <c r="B132" s="95"/>
      <c r="C132" s="19"/>
      <c r="D132" s="22"/>
      <c r="E132" s="22"/>
      <c r="F132" s="22"/>
      <c r="G132" s="46"/>
      <c r="H132" s="46"/>
      <c r="I132" s="68"/>
      <c r="J132" s="45"/>
      <c r="K132" s="45"/>
      <c r="L132" s="45"/>
      <c r="M132" s="47"/>
      <c r="N132" s="53" t="e">
        <f>L132/K132</f>
        <v>#DIV/0!</v>
      </c>
    </row>
    <row r="133" spans="1:14" s="44" customFormat="1" ht="12.75" customHeight="1">
      <c r="A133" s="76">
        <v>60</v>
      </c>
      <c r="B133" s="89" t="s">
        <v>49</v>
      </c>
      <c r="C133" s="9" t="s">
        <v>88</v>
      </c>
      <c r="D133" s="22">
        <v>22.49</v>
      </c>
      <c r="E133" s="22">
        <v>22.49</v>
      </c>
      <c r="F133" s="22">
        <v>23.29</v>
      </c>
      <c r="G133" s="46">
        <f>E133/D133</f>
        <v>1</v>
      </c>
      <c r="H133" s="46">
        <f>F133/D133</f>
        <v>1.0355713650511338</v>
      </c>
      <c r="I133" s="68">
        <v>33.08</v>
      </c>
      <c r="J133" s="22">
        <v>25.88</v>
      </c>
      <c r="K133" s="22">
        <v>25.88</v>
      </c>
      <c r="L133" s="22">
        <v>26.71</v>
      </c>
      <c r="M133" s="47">
        <f>K133/J133</f>
        <v>1</v>
      </c>
      <c r="N133" s="46">
        <f>L133/J133</f>
        <v>1.0320710973724885</v>
      </c>
    </row>
    <row r="134" spans="1:14" s="44" customFormat="1" ht="12.75" customHeight="1">
      <c r="A134" s="77"/>
      <c r="B134" s="90"/>
      <c r="C134" s="9" t="s">
        <v>89</v>
      </c>
      <c r="D134" s="41">
        <v>26.99</v>
      </c>
      <c r="E134" s="41">
        <v>26.99</v>
      </c>
      <c r="F134" s="41">
        <v>27.95</v>
      </c>
      <c r="G134" s="46">
        <f>E134/D134</f>
        <v>1</v>
      </c>
      <c r="H134" s="46">
        <f>F134/D134</f>
        <v>1.0355687291589477</v>
      </c>
      <c r="I134" s="68"/>
      <c r="J134" s="41">
        <v>31.06</v>
      </c>
      <c r="K134" s="41">
        <v>31.06</v>
      </c>
      <c r="L134" s="41">
        <v>32.05</v>
      </c>
      <c r="M134" s="47">
        <f>K134/J134</f>
        <v>1</v>
      </c>
      <c r="N134" s="46">
        <f>L134/J134</f>
        <v>1.0318737926593688</v>
      </c>
    </row>
    <row r="135" spans="1:14" s="33" customFormat="1" ht="12.75">
      <c r="A135" s="83" t="s">
        <v>14</v>
      </c>
      <c r="B135" s="95"/>
      <c r="C135" s="19"/>
      <c r="D135" s="22"/>
      <c r="E135" s="22"/>
      <c r="F135" s="22"/>
      <c r="G135" s="46"/>
      <c r="H135" s="46"/>
      <c r="I135" s="68"/>
      <c r="J135" s="45"/>
      <c r="K135" s="45"/>
      <c r="L135" s="45"/>
      <c r="M135" s="47"/>
      <c r="N135" s="53" t="e">
        <f>L135/K135</f>
        <v>#DIV/0!</v>
      </c>
    </row>
    <row r="136" spans="1:14" s="44" customFormat="1" ht="12" customHeight="1">
      <c r="A136" s="80">
        <v>61</v>
      </c>
      <c r="B136" s="93" t="s">
        <v>22</v>
      </c>
      <c r="C136" s="9" t="s">
        <v>88</v>
      </c>
      <c r="D136" s="22">
        <v>24.01</v>
      </c>
      <c r="E136" s="22">
        <v>24.01</v>
      </c>
      <c r="F136" s="22">
        <v>24.35</v>
      </c>
      <c r="G136" s="46">
        <f>E136/D136</f>
        <v>1</v>
      </c>
      <c r="H136" s="46">
        <f>F136/D136</f>
        <v>1.0141607663473553</v>
      </c>
      <c r="I136" s="68">
        <f>L136</f>
        <v>43.53</v>
      </c>
      <c r="J136" s="22">
        <v>43.33</v>
      </c>
      <c r="K136" s="22">
        <v>43.33</v>
      </c>
      <c r="L136" s="22">
        <v>43.53</v>
      </c>
      <c r="M136" s="47">
        <f>K136/J136</f>
        <v>1</v>
      </c>
      <c r="N136" s="46">
        <f>L136/J136</f>
        <v>1.0046157396722826</v>
      </c>
    </row>
    <row r="137" spans="1:14" s="44" customFormat="1" ht="15" customHeight="1">
      <c r="A137" s="80"/>
      <c r="B137" s="94"/>
      <c r="C137" s="9" t="s">
        <v>89</v>
      </c>
      <c r="D137" s="41">
        <v>28.81</v>
      </c>
      <c r="E137" s="41">
        <v>28.81</v>
      </c>
      <c r="F137" s="41">
        <v>29.22</v>
      </c>
      <c r="G137" s="46">
        <f>E137/D137</f>
        <v>1</v>
      </c>
      <c r="H137" s="46">
        <f>F137/D137</f>
        <v>1.0142311697327318</v>
      </c>
      <c r="I137" s="68"/>
      <c r="J137" s="41">
        <v>52</v>
      </c>
      <c r="K137" s="41">
        <v>52</v>
      </c>
      <c r="L137" s="41">
        <v>52.24</v>
      </c>
      <c r="M137" s="47">
        <f>K137/J137</f>
        <v>1</v>
      </c>
      <c r="N137" s="46">
        <f>L137/J137</f>
        <v>1.0046153846153847</v>
      </c>
    </row>
    <row r="138" spans="1:14" s="33" customFormat="1" ht="15.75" customHeight="1">
      <c r="A138" s="83" t="s">
        <v>21</v>
      </c>
      <c r="B138" s="84"/>
      <c r="C138" s="11"/>
      <c r="D138" s="45"/>
      <c r="E138" s="45"/>
      <c r="F138" s="45"/>
      <c r="G138" s="46"/>
      <c r="H138" s="46" t="e">
        <f>F138/E138</f>
        <v>#DIV/0!</v>
      </c>
      <c r="I138" s="68"/>
      <c r="J138" s="45"/>
      <c r="K138" s="45"/>
      <c r="L138" s="45"/>
      <c r="M138" s="47"/>
      <c r="N138" s="53" t="e">
        <f>L138/K138</f>
        <v>#DIV/0!</v>
      </c>
    </row>
    <row r="139" spans="1:14" s="44" customFormat="1" ht="12" customHeight="1">
      <c r="A139" s="78">
        <v>62</v>
      </c>
      <c r="B139" s="85" t="s">
        <v>67</v>
      </c>
      <c r="C139" s="9" t="s">
        <v>90</v>
      </c>
      <c r="D139" s="41">
        <v>14.08</v>
      </c>
      <c r="E139" s="41">
        <v>14.08</v>
      </c>
      <c r="F139" s="41">
        <v>14.55</v>
      </c>
      <c r="G139" s="46">
        <f>E139/D139</f>
        <v>1</v>
      </c>
      <c r="H139" s="46">
        <f>F139/D139</f>
        <v>1.0333806818181819</v>
      </c>
      <c r="I139" s="68"/>
      <c r="J139" s="41">
        <v>21.62</v>
      </c>
      <c r="K139" s="41">
        <v>21.62</v>
      </c>
      <c r="L139" s="41">
        <v>22.13</v>
      </c>
      <c r="M139" s="47">
        <f>K139/J139</f>
        <v>1</v>
      </c>
      <c r="N139" s="46">
        <f>L139/J139</f>
        <v>1.0235892691951896</v>
      </c>
    </row>
    <row r="140" spans="1:14" s="44" customFormat="1" ht="14.25" customHeight="1">
      <c r="A140" s="79"/>
      <c r="B140" s="86"/>
      <c r="C140" s="16"/>
      <c r="D140" s="41">
        <v>14.08</v>
      </c>
      <c r="E140" s="41">
        <v>14.08</v>
      </c>
      <c r="F140" s="41">
        <v>14.55</v>
      </c>
      <c r="G140" s="46">
        <f>E140/D140</f>
        <v>1</v>
      </c>
      <c r="H140" s="46">
        <f>F140/D140</f>
        <v>1.0333806818181819</v>
      </c>
      <c r="I140" s="68"/>
      <c r="J140" s="41">
        <v>21.62</v>
      </c>
      <c r="K140" s="41">
        <v>21.62</v>
      </c>
      <c r="L140" s="41">
        <v>22.13</v>
      </c>
      <c r="M140" s="47"/>
      <c r="N140" s="46"/>
    </row>
    <row r="141" spans="1:14" s="33" customFormat="1" ht="15" customHeight="1">
      <c r="A141" s="83" t="s">
        <v>15</v>
      </c>
      <c r="B141" s="84"/>
      <c r="C141" s="11"/>
      <c r="D141" s="45"/>
      <c r="E141" s="45"/>
      <c r="F141" s="45"/>
      <c r="G141" s="46"/>
      <c r="H141" s="46" t="e">
        <f>F141/E141</f>
        <v>#DIV/0!</v>
      </c>
      <c r="I141" s="68"/>
      <c r="J141" s="22"/>
      <c r="K141" s="22"/>
      <c r="L141" s="22"/>
      <c r="M141" s="47"/>
      <c r="N141" s="53" t="e">
        <f>L141/K141</f>
        <v>#DIV/0!</v>
      </c>
    </row>
    <row r="142" spans="1:14" s="58" customFormat="1" ht="12.75" customHeight="1">
      <c r="A142" s="80">
        <v>63</v>
      </c>
      <c r="B142" s="89" t="s">
        <v>51</v>
      </c>
      <c r="C142" s="9" t="s">
        <v>88</v>
      </c>
      <c r="D142" s="22">
        <v>28.88</v>
      </c>
      <c r="E142" s="22">
        <v>28.88</v>
      </c>
      <c r="F142" s="22">
        <v>29.91</v>
      </c>
      <c r="G142" s="46">
        <f>E142/D142</f>
        <v>1</v>
      </c>
      <c r="H142" s="46">
        <f>F142/D142</f>
        <v>1.0356648199445984</v>
      </c>
      <c r="I142" s="68">
        <f>29765.816/1341.38</f>
        <v>22.190442678435637</v>
      </c>
      <c r="J142" s="22">
        <v>17.47</v>
      </c>
      <c r="K142" s="22">
        <v>15.62</v>
      </c>
      <c r="L142" s="22">
        <v>15.79</v>
      </c>
      <c r="M142" s="47">
        <f>K142/J142</f>
        <v>0.8941041785918717</v>
      </c>
      <c r="N142" s="46">
        <f>L142/J142</f>
        <v>0.9038351459645106</v>
      </c>
    </row>
    <row r="143" spans="1:14" s="58" customFormat="1" ht="12.75" customHeight="1">
      <c r="A143" s="80"/>
      <c r="B143" s="90"/>
      <c r="C143" s="9" t="s">
        <v>89</v>
      </c>
      <c r="D143" s="41">
        <v>34.66</v>
      </c>
      <c r="E143" s="41">
        <v>34.66</v>
      </c>
      <c r="F143" s="41">
        <v>35.89</v>
      </c>
      <c r="G143" s="46">
        <f>E143/D143</f>
        <v>1</v>
      </c>
      <c r="H143" s="46">
        <f>F143/D143</f>
        <v>1.0354875937680323</v>
      </c>
      <c r="I143" s="68"/>
      <c r="J143" s="41">
        <v>20.96</v>
      </c>
      <c r="K143" s="41">
        <v>18.74</v>
      </c>
      <c r="L143" s="41">
        <v>18.95</v>
      </c>
      <c r="M143" s="47">
        <f>K143/J143</f>
        <v>0.8940839694656487</v>
      </c>
      <c r="N143" s="46">
        <f>L143/J143</f>
        <v>0.9041030534351144</v>
      </c>
    </row>
    <row r="144" spans="1:14" s="59" customFormat="1" ht="12.75">
      <c r="A144" s="83" t="s">
        <v>16</v>
      </c>
      <c r="B144" s="84"/>
      <c r="C144" s="11"/>
      <c r="D144" s="45"/>
      <c r="E144" s="45"/>
      <c r="F144" s="45"/>
      <c r="G144" s="46"/>
      <c r="H144" s="46" t="e">
        <f>F144/E144</f>
        <v>#DIV/0!</v>
      </c>
      <c r="I144" s="68"/>
      <c r="J144" s="22"/>
      <c r="K144" s="22"/>
      <c r="L144" s="22"/>
      <c r="M144" s="47"/>
      <c r="N144" s="53" t="e">
        <f>L144/K144</f>
        <v>#DIV/0!</v>
      </c>
    </row>
    <row r="145" spans="1:14" s="59" customFormat="1" ht="15.75" customHeight="1">
      <c r="A145" s="76">
        <v>64</v>
      </c>
      <c r="B145" s="76" t="s">
        <v>85</v>
      </c>
      <c r="C145" s="9" t="s">
        <v>90</v>
      </c>
      <c r="D145" s="41">
        <v>26.54</v>
      </c>
      <c r="E145" s="41">
        <v>24.57</v>
      </c>
      <c r="F145" s="41">
        <v>26.22</v>
      </c>
      <c r="G145" s="46">
        <f>E145/D145</f>
        <v>0.9257724189902035</v>
      </c>
      <c r="H145" s="46">
        <f>F145/D145</f>
        <v>0.9879427279577996</v>
      </c>
      <c r="I145" s="68"/>
      <c r="J145" s="41"/>
      <c r="K145" s="41"/>
      <c r="L145" s="41"/>
      <c r="M145" s="47"/>
      <c r="N145" s="53" t="e">
        <f>L145/K145</f>
        <v>#DIV/0!</v>
      </c>
    </row>
    <row r="146" spans="1:14" s="59" customFormat="1" ht="12.75">
      <c r="A146" s="77"/>
      <c r="B146" s="77"/>
      <c r="C146" s="9"/>
      <c r="D146" s="41">
        <v>26.54</v>
      </c>
      <c r="E146" s="41">
        <v>24.57</v>
      </c>
      <c r="F146" s="41">
        <v>26.22</v>
      </c>
      <c r="G146" s="46">
        <f>E146/D146</f>
        <v>0.9257724189902035</v>
      </c>
      <c r="H146" s="46">
        <f>F146/D146</f>
        <v>0.9879427279577996</v>
      </c>
      <c r="I146" s="68"/>
      <c r="J146" s="41"/>
      <c r="K146" s="41"/>
      <c r="L146" s="41"/>
      <c r="M146" s="47"/>
      <c r="N146" s="53"/>
    </row>
    <row r="147" spans="1:14" s="44" customFormat="1" ht="15" customHeight="1">
      <c r="A147" s="78">
        <v>65</v>
      </c>
      <c r="B147" s="80" t="s">
        <v>86</v>
      </c>
      <c r="C147" s="9" t="s">
        <v>90</v>
      </c>
      <c r="D147" s="41" t="s">
        <v>20</v>
      </c>
      <c r="E147" s="41" t="s">
        <v>20</v>
      </c>
      <c r="F147" s="41"/>
      <c r="G147" s="46" t="e">
        <f>E147/D147</f>
        <v>#VALUE!</v>
      </c>
      <c r="H147" s="46" t="e">
        <f>F147/E147</f>
        <v>#VALUE!</v>
      </c>
      <c r="I147" s="68">
        <f>43066.34/2043.256</f>
        <v>21.0773099406046</v>
      </c>
      <c r="J147" s="41">
        <v>16.86</v>
      </c>
      <c r="K147" s="41">
        <v>15.75</v>
      </c>
      <c r="L147" s="41">
        <v>16.34</v>
      </c>
      <c r="M147" s="47">
        <f>K147/J147</f>
        <v>0.9341637010676157</v>
      </c>
      <c r="N147" s="46">
        <f>L147/J147</f>
        <v>0.9691577698695136</v>
      </c>
    </row>
    <row r="148" spans="1:14" s="44" customFormat="1" ht="15" customHeight="1">
      <c r="A148" s="79"/>
      <c r="B148" s="80"/>
      <c r="C148" s="16"/>
      <c r="D148" s="41"/>
      <c r="E148" s="41"/>
      <c r="F148" s="41"/>
      <c r="G148" s="46"/>
      <c r="H148" s="46"/>
      <c r="I148" s="68"/>
      <c r="J148" s="41">
        <v>16.86</v>
      </c>
      <c r="K148" s="41">
        <v>15.75</v>
      </c>
      <c r="L148" s="41">
        <v>16.34</v>
      </c>
      <c r="M148" s="47"/>
      <c r="N148" s="46"/>
    </row>
    <row r="149" spans="1:14" s="44" customFormat="1" ht="54.75" customHeight="1">
      <c r="A149" s="14">
        <v>66</v>
      </c>
      <c r="B149" s="10" t="s">
        <v>104</v>
      </c>
      <c r="C149" s="16" t="s">
        <v>88</v>
      </c>
      <c r="D149" s="41">
        <v>5.17</v>
      </c>
      <c r="E149" s="41">
        <v>4.21</v>
      </c>
      <c r="F149" s="41">
        <v>4.21</v>
      </c>
      <c r="G149" s="46">
        <f>E149/D149</f>
        <v>0.8143133462282398</v>
      </c>
      <c r="H149" s="46">
        <f>F149/D149</f>
        <v>0.8143133462282398</v>
      </c>
      <c r="I149" s="68"/>
      <c r="J149" s="41"/>
      <c r="K149" s="41"/>
      <c r="L149" s="41"/>
      <c r="M149" s="47"/>
      <c r="N149" s="53" t="e">
        <f>L149/K149</f>
        <v>#DIV/0!</v>
      </c>
    </row>
    <row r="150" spans="1:14" s="33" customFormat="1" ht="12.75">
      <c r="A150" s="83" t="s">
        <v>17</v>
      </c>
      <c r="B150" s="84"/>
      <c r="C150" s="11"/>
      <c r="D150" s="22"/>
      <c r="E150" s="22"/>
      <c r="F150" s="22"/>
      <c r="G150" s="46"/>
      <c r="H150" s="46" t="e">
        <f>F150/E150</f>
        <v>#DIV/0!</v>
      </c>
      <c r="I150" s="68"/>
      <c r="J150" s="45"/>
      <c r="K150" s="45"/>
      <c r="L150" s="45"/>
      <c r="M150" s="47"/>
      <c r="N150" s="53" t="e">
        <f>L150/K150</f>
        <v>#DIV/0!</v>
      </c>
    </row>
    <row r="151" spans="1:14" s="33" customFormat="1" ht="12.75">
      <c r="A151" s="76">
        <v>67</v>
      </c>
      <c r="B151" s="89" t="s">
        <v>54</v>
      </c>
      <c r="C151" s="9" t="s">
        <v>88</v>
      </c>
      <c r="D151" s="22">
        <v>16.4</v>
      </c>
      <c r="E151" s="22">
        <v>16.4</v>
      </c>
      <c r="F151" s="22">
        <v>17.09</v>
      </c>
      <c r="G151" s="46">
        <f>E151/D151</f>
        <v>1</v>
      </c>
      <c r="H151" s="46">
        <f>F151/D151</f>
        <v>1.0420731707317075</v>
      </c>
      <c r="I151" s="68">
        <f>85178.185/7430</f>
        <v>11.464089502018842</v>
      </c>
      <c r="J151" s="45">
        <v>10.95</v>
      </c>
      <c r="K151" s="45">
        <v>10.95</v>
      </c>
      <c r="L151" s="45">
        <v>11.24</v>
      </c>
      <c r="M151" s="47">
        <f>K151/J151</f>
        <v>1</v>
      </c>
      <c r="N151" s="46">
        <f>L151/J151</f>
        <v>1.0264840182648403</v>
      </c>
    </row>
    <row r="152" spans="1:14" s="33" customFormat="1" ht="12.75">
      <c r="A152" s="77"/>
      <c r="B152" s="91"/>
      <c r="C152" s="9" t="s">
        <v>89</v>
      </c>
      <c r="D152" s="41">
        <v>19.68</v>
      </c>
      <c r="E152" s="41">
        <v>19.68</v>
      </c>
      <c r="F152" s="41">
        <v>20.51</v>
      </c>
      <c r="G152" s="46">
        <f>E152/D152</f>
        <v>1</v>
      </c>
      <c r="H152" s="46">
        <f>F152/D152</f>
        <v>1.0421747967479675</v>
      </c>
      <c r="I152" s="68"/>
      <c r="J152" s="48">
        <v>13.14</v>
      </c>
      <c r="K152" s="48">
        <v>13.14</v>
      </c>
      <c r="L152" s="48">
        <v>13.49</v>
      </c>
      <c r="M152" s="47">
        <f>K152/J152</f>
        <v>1</v>
      </c>
      <c r="N152" s="46">
        <f>L152/J152</f>
        <v>1.0266362252663623</v>
      </c>
    </row>
    <row r="153" spans="1:14" s="44" customFormat="1" ht="14.25" customHeight="1">
      <c r="A153" s="76">
        <v>68</v>
      </c>
      <c r="B153" s="74" t="s">
        <v>71</v>
      </c>
      <c r="C153" s="20" t="s">
        <v>88</v>
      </c>
      <c r="D153" s="22">
        <v>12.43</v>
      </c>
      <c r="E153" s="22">
        <v>12.43</v>
      </c>
      <c r="F153" s="22">
        <v>13.17</v>
      </c>
      <c r="G153" s="46">
        <f>E153/D153</f>
        <v>1</v>
      </c>
      <c r="H153" s="46">
        <f>F153/D153</f>
        <v>1.0595333869670154</v>
      </c>
      <c r="I153" s="68"/>
      <c r="J153" s="41"/>
      <c r="K153" s="41"/>
      <c r="L153" s="41"/>
      <c r="M153" s="47"/>
      <c r="N153" s="53" t="e">
        <f>L153/K153</f>
        <v>#DIV/0!</v>
      </c>
    </row>
    <row r="154" spans="1:14" s="44" customFormat="1" ht="18" customHeight="1">
      <c r="A154" s="77"/>
      <c r="B154" s="75"/>
      <c r="C154" s="20" t="s">
        <v>89</v>
      </c>
      <c r="D154" s="65"/>
      <c r="E154" s="65"/>
      <c r="F154" s="22"/>
      <c r="G154" s="46"/>
      <c r="H154" s="46"/>
      <c r="I154" s="68"/>
      <c r="J154" s="41"/>
      <c r="K154" s="41"/>
      <c r="L154" s="41"/>
      <c r="M154" s="47"/>
      <c r="N154" s="53" t="e">
        <f>L154/K154</f>
        <v>#DIV/0!</v>
      </c>
    </row>
    <row r="155" spans="1:14" s="44" customFormat="1" ht="13.5" customHeight="1">
      <c r="A155" s="8">
        <v>69</v>
      </c>
      <c r="B155" s="29" t="s">
        <v>68</v>
      </c>
      <c r="C155" s="20" t="s">
        <v>88</v>
      </c>
      <c r="D155" s="22" t="s">
        <v>20</v>
      </c>
      <c r="E155" s="22" t="s">
        <v>20</v>
      </c>
      <c r="F155" s="22"/>
      <c r="G155" s="46" t="s">
        <v>20</v>
      </c>
      <c r="H155" s="46" t="e">
        <f>F155/E155</f>
        <v>#VALUE!</v>
      </c>
      <c r="I155" s="68"/>
      <c r="J155" s="22">
        <v>5.35</v>
      </c>
      <c r="K155" s="22">
        <v>5.35</v>
      </c>
      <c r="L155" s="22">
        <v>5.54</v>
      </c>
      <c r="M155" s="47">
        <f>K155/J155</f>
        <v>1</v>
      </c>
      <c r="N155" s="46">
        <f>L155/J155</f>
        <v>1.0355140186915888</v>
      </c>
    </row>
    <row r="156" spans="1:14" s="44" customFormat="1" ht="12.75" customHeight="1">
      <c r="A156" s="8">
        <v>70</v>
      </c>
      <c r="B156" s="29" t="s">
        <v>59</v>
      </c>
      <c r="C156" s="20" t="s">
        <v>88</v>
      </c>
      <c r="D156" s="22" t="s">
        <v>20</v>
      </c>
      <c r="E156" s="22" t="s">
        <v>20</v>
      </c>
      <c r="F156" s="22"/>
      <c r="G156" s="46" t="s">
        <v>20</v>
      </c>
      <c r="H156" s="46" t="e">
        <f>F156/E156</f>
        <v>#VALUE!</v>
      </c>
      <c r="I156" s="68"/>
      <c r="J156" s="22">
        <v>7.86</v>
      </c>
      <c r="K156" s="22">
        <v>7.86</v>
      </c>
      <c r="L156" s="22">
        <v>10.9</v>
      </c>
      <c r="M156" s="47">
        <f>K156/J156</f>
        <v>1</v>
      </c>
      <c r="N156" s="46">
        <f>L156/J156</f>
        <v>1.38676844783715</v>
      </c>
    </row>
    <row r="157" spans="1:14" s="44" customFormat="1" ht="12.75" customHeight="1">
      <c r="A157" s="8">
        <v>71</v>
      </c>
      <c r="B157" s="29" t="s">
        <v>60</v>
      </c>
      <c r="C157" s="20" t="s">
        <v>88</v>
      </c>
      <c r="D157" s="22" t="s">
        <v>20</v>
      </c>
      <c r="E157" s="22" t="s">
        <v>20</v>
      </c>
      <c r="F157" s="22"/>
      <c r="G157" s="46" t="s">
        <v>20</v>
      </c>
      <c r="H157" s="46" t="e">
        <f>F157/E157</f>
        <v>#VALUE!</v>
      </c>
      <c r="I157" s="68"/>
      <c r="J157" s="22">
        <v>16.23</v>
      </c>
      <c r="K157" s="22">
        <v>14.7</v>
      </c>
      <c r="L157" s="22">
        <v>14.93</v>
      </c>
      <c r="M157" s="47">
        <f>K157/J157</f>
        <v>0.9057301293900184</v>
      </c>
      <c r="N157" s="46">
        <f>L157/J157</f>
        <v>0.9199014171287738</v>
      </c>
    </row>
    <row r="158" spans="1:14" s="44" customFormat="1" ht="12.75" customHeight="1">
      <c r="A158" s="27">
        <v>72</v>
      </c>
      <c r="B158" s="32" t="s">
        <v>107</v>
      </c>
      <c r="C158" s="16" t="s">
        <v>88</v>
      </c>
      <c r="D158" s="22">
        <v>7.01</v>
      </c>
      <c r="E158" s="22">
        <v>7.01</v>
      </c>
      <c r="F158" s="22">
        <v>9.7</v>
      </c>
      <c r="G158" s="46"/>
      <c r="H158" s="46"/>
      <c r="I158" s="68"/>
      <c r="J158" s="22">
        <v>7.88</v>
      </c>
      <c r="K158" s="22">
        <v>7.88</v>
      </c>
      <c r="L158" s="22">
        <v>8.47</v>
      </c>
      <c r="M158" s="47">
        <f>K158/J158</f>
        <v>1</v>
      </c>
      <c r="N158" s="46">
        <f>L158/J158</f>
        <v>1.0748730964467006</v>
      </c>
    </row>
    <row r="159" spans="1:14" s="44" customFormat="1" ht="12.75" customHeight="1">
      <c r="A159" s="27"/>
      <c r="B159" s="30"/>
      <c r="C159" s="16"/>
      <c r="D159" s="22"/>
      <c r="E159" s="22"/>
      <c r="F159" s="22"/>
      <c r="G159" s="46"/>
      <c r="H159" s="46"/>
      <c r="I159" s="68"/>
      <c r="J159" s="22"/>
      <c r="K159" s="22"/>
      <c r="L159" s="22"/>
      <c r="M159" s="47"/>
      <c r="N159" s="46"/>
    </row>
    <row r="160" spans="1:14" s="33" customFormat="1" ht="12.75">
      <c r="A160" s="83" t="s">
        <v>18</v>
      </c>
      <c r="B160" s="84"/>
      <c r="C160" s="11"/>
      <c r="D160" s="22"/>
      <c r="E160" s="22"/>
      <c r="F160" s="22"/>
      <c r="G160" s="46"/>
      <c r="H160" s="46" t="e">
        <f>F160/E160</f>
        <v>#DIV/0!</v>
      </c>
      <c r="I160" s="68"/>
      <c r="J160" s="45"/>
      <c r="K160" s="45"/>
      <c r="L160" s="45"/>
      <c r="M160" s="47"/>
      <c r="N160" s="53" t="e">
        <f>L160/K160</f>
        <v>#DIV/0!</v>
      </c>
    </row>
    <row r="161" spans="1:14" s="33" customFormat="1" ht="12.75">
      <c r="A161" s="76">
        <v>73</v>
      </c>
      <c r="B161" s="89" t="s">
        <v>94</v>
      </c>
      <c r="C161" s="9" t="s">
        <v>88</v>
      </c>
      <c r="D161" s="22">
        <v>15.38</v>
      </c>
      <c r="E161" s="22">
        <v>15.38</v>
      </c>
      <c r="F161" s="22">
        <v>16.24</v>
      </c>
      <c r="G161" s="46">
        <f>E161/D161</f>
        <v>1</v>
      </c>
      <c r="H161" s="46">
        <f>F161/D161</f>
        <v>1.0559167750325096</v>
      </c>
      <c r="I161" s="68">
        <f>747809.392/33900.69</f>
        <v>22.058825115359006</v>
      </c>
      <c r="J161" s="45">
        <v>17.81</v>
      </c>
      <c r="K161" s="45">
        <v>17.81</v>
      </c>
      <c r="L161" s="45">
        <v>18.8</v>
      </c>
      <c r="M161" s="47">
        <f>K161/J161</f>
        <v>1</v>
      </c>
      <c r="N161" s="46">
        <f>L161/J161</f>
        <v>1.055586749017406</v>
      </c>
    </row>
    <row r="162" spans="1:14" s="33" customFormat="1" ht="12.75">
      <c r="A162" s="77"/>
      <c r="B162" s="90"/>
      <c r="C162" s="9" t="s">
        <v>89</v>
      </c>
      <c r="D162" s="41">
        <v>18.46</v>
      </c>
      <c r="E162" s="41">
        <v>18.46</v>
      </c>
      <c r="F162" s="41">
        <v>19.49</v>
      </c>
      <c r="G162" s="46">
        <f>E162/D162</f>
        <v>1</v>
      </c>
      <c r="H162" s="46">
        <f>F162/D162</f>
        <v>1.0557963163596966</v>
      </c>
      <c r="I162" s="68"/>
      <c r="J162" s="48">
        <v>21.37</v>
      </c>
      <c r="K162" s="48">
        <v>21.37</v>
      </c>
      <c r="L162" s="48">
        <v>22.56</v>
      </c>
      <c r="M162" s="47">
        <f>K162/J162</f>
        <v>1</v>
      </c>
      <c r="N162" s="46">
        <f>L162/J162</f>
        <v>1.0556855404773045</v>
      </c>
    </row>
    <row r="163" spans="1:14" s="33" customFormat="1" ht="12.75">
      <c r="A163" s="27">
        <v>74</v>
      </c>
      <c r="B163" s="28" t="s">
        <v>100</v>
      </c>
      <c r="C163" s="9" t="s">
        <v>88</v>
      </c>
      <c r="D163" s="41"/>
      <c r="E163" s="41"/>
      <c r="F163" s="41"/>
      <c r="G163" s="46"/>
      <c r="H163" s="46" t="e">
        <f>F163/E163</f>
        <v>#DIV/0!</v>
      </c>
      <c r="I163" s="68">
        <f>1779.513/6053</f>
        <v>0.2939886006938708</v>
      </c>
      <c r="J163" s="48">
        <v>0.08</v>
      </c>
      <c r="K163" s="48">
        <v>0.08</v>
      </c>
      <c r="L163" s="48">
        <v>0.09</v>
      </c>
      <c r="M163" s="47">
        <f>K163/J163</f>
        <v>1</v>
      </c>
      <c r="N163" s="46">
        <f>L163/J163</f>
        <v>1.125</v>
      </c>
    </row>
    <row r="164" spans="1:14" s="44" customFormat="1" ht="12" customHeight="1">
      <c r="A164" s="14">
        <v>75</v>
      </c>
      <c r="B164" s="20" t="s">
        <v>53</v>
      </c>
      <c r="C164" s="20" t="s">
        <v>88</v>
      </c>
      <c r="D164" s="22">
        <v>10.39</v>
      </c>
      <c r="E164" s="22">
        <v>10.39</v>
      </c>
      <c r="F164" s="22">
        <v>10.76</v>
      </c>
      <c r="G164" s="46">
        <f aca="true" t="shared" si="9" ref="G164:G169">E164/D164</f>
        <v>1</v>
      </c>
      <c r="H164" s="46">
        <f aca="true" t="shared" si="10" ref="H164:H169">F164/D164</f>
        <v>1.0356111645813282</v>
      </c>
      <c r="I164" s="68">
        <v>13.06</v>
      </c>
      <c r="J164" s="22">
        <v>12.37</v>
      </c>
      <c r="K164" s="22">
        <v>12.37</v>
      </c>
      <c r="L164" s="22">
        <v>13.06</v>
      </c>
      <c r="M164" s="47">
        <f>K164/J164</f>
        <v>1</v>
      </c>
      <c r="N164" s="46">
        <f>L164/J164</f>
        <v>1.0557801131770412</v>
      </c>
    </row>
    <row r="165" spans="1:14" s="44" customFormat="1" ht="12" customHeight="1">
      <c r="A165" s="14">
        <v>76</v>
      </c>
      <c r="B165" s="26" t="s">
        <v>96</v>
      </c>
      <c r="C165" s="20" t="s">
        <v>88</v>
      </c>
      <c r="D165" s="22">
        <v>1.28</v>
      </c>
      <c r="E165" s="22">
        <v>1.28</v>
      </c>
      <c r="F165" s="22">
        <v>6.91</v>
      </c>
      <c r="G165" s="46">
        <f t="shared" si="9"/>
        <v>1</v>
      </c>
      <c r="H165" s="46">
        <f t="shared" si="10"/>
        <v>5.3984375</v>
      </c>
      <c r="I165" s="68"/>
      <c r="J165" s="22">
        <v>1.91</v>
      </c>
      <c r="K165" s="22">
        <v>1.91</v>
      </c>
      <c r="L165" s="22">
        <v>5.85</v>
      </c>
      <c r="M165" s="47">
        <f>K165/J165</f>
        <v>1</v>
      </c>
      <c r="N165" s="46">
        <f>L165/J165</f>
        <v>3.06282722513089</v>
      </c>
    </row>
    <row r="166" spans="1:14" s="44" customFormat="1" ht="12" customHeight="1">
      <c r="A166" s="14">
        <v>77</v>
      </c>
      <c r="B166" s="26" t="s">
        <v>81</v>
      </c>
      <c r="C166" s="20" t="s">
        <v>88</v>
      </c>
      <c r="D166" s="22">
        <v>1.66</v>
      </c>
      <c r="E166" s="22">
        <v>1.66</v>
      </c>
      <c r="F166" s="22">
        <v>1.86</v>
      </c>
      <c r="G166" s="46">
        <f t="shared" si="9"/>
        <v>1</v>
      </c>
      <c r="H166" s="46">
        <f t="shared" si="10"/>
        <v>1.1204819277108435</v>
      </c>
      <c r="I166" s="68"/>
      <c r="J166" s="22"/>
      <c r="K166" s="22"/>
      <c r="L166" s="22"/>
      <c r="M166" s="47"/>
      <c r="N166" s="53" t="e">
        <f>L166/K166</f>
        <v>#DIV/0!</v>
      </c>
    </row>
    <row r="167" spans="1:14" s="44" customFormat="1" ht="12" customHeight="1">
      <c r="A167" s="14">
        <v>78</v>
      </c>
      <c r="B167" s="26" t="s">
        <v>98</v>
      </c>
      <c r="C167" s="16" t="s">
        <v>88</v>
      </c>
      <c r="D167" s="22">
        <v>4.09</v>
      </c>
      <c r="E167" s="22">
        <v>4.09</v>
      </c>
      <c r="F167" s="22">
        <v>4.24</v>
      </c>
      <c r="G167" s="46">
        <f t="shared" si="9"/>
        <v>1</v>
      </c>
      <c r="H167" s="46">
        <f t="shared" si="10"/>
        <v>1.036674816625917</v>
      </c>
      <c r="I167" s="68"/>
      <c r="J167" s="22">
        <v>3.08</v>
      </c>
      <c r="K167" s="22">
        <v>3.02</v>
      </c>
      <c r="L167" s="22">
        <v>3.09</v>
      </c>
      <c r="M167" s="47">
        <f>K167/J167</f>
        <v>0.9805194805194805</v>
      </c>
      <c r="N167" s="46">
        <f>L167/J167</f>
        <v>1.0032467532467533</v>
      </c>
    </row>
    <row r="168" spans="1:14" s="44" customFormat="1" ht="12" customHeight="1">
      <c r="A168" s="14">
        <v>79</v>
      </c>
      <c r="B168" s="26" t="s">
        <v>99</v>
      </c>
      <c r="C168" s="16" t="s">
        <v>88</v>
      </c>
      <c r="D168" s="22">
        <v>4.68</v>
      </c>
      <c r="E168" s="22">
        <v>4.68</v>
      </c>
      <c r="F168" s="22">
        <v>19.57</v>
      </c>
      <c r="G168" s="46">
        <f t="shared" si="9"/>
        <v>1</v>
      </c>
      <c r="H168" s="46">
        <f t="shared" si="10"/>
        <v>4.181623931623932</v>
      </c>
      <c r="I168" s="68"/>
      <c r="J168" s="22">
        <v>4.14</v>
      </c>
      <c r="K168" s="22">
        <v>4.14</v>
      </c>
      <c r="L168" s="22">
        <v>6.22</v>
      </c>
      <c r="M168" s="47">
        <f>K168/J168</f>
        <v>1</v>
      </c>
      <c r="N168" s="46">
        <f>L168/J168</f>
        <v>1.502415458937198</v>
      </c>
    </row>
    <row r="169" spans="1:14" s="44" customFormat="1" ht="48.75" customHeight="1">
      <c r="A169" s="14">
        <v>80</v>
      </c>
      <c r="B169" s="26" t="s">
        <v>104</v>
      </c>
      <c r="C169" s="16" t="s">
        <v>88</v>
      </c>
      <c r="D169" s="22">
        <v>3.25</v>
      </c>
      <c r="E169" s="22">
        <v>3.25</v>
      </c>
      <c r="F169" s="22">
        <v>14.14</v>
      </c>
      <c r="G169" s="46">
        <f t="shared" si="9"/>
        <v>1</v>
      </c>
      <c r="H169" s="46">
        <f t="shared" si="10"/>
        <v>4.350769230769231</v>
      </c>
      <c r="I169" s="68"/>
      <c r="J169" s="22">
        <v>10.23</v>
      </c>
      <c r="K169" s="22">
        <v>7.39</v>
      </c>
      <c r="L169" s="22">
        <v>7.39</v>
      </c>
      <c r="M169" s="46">
        <f>K169/J169</f>
        <v>0.7223851417399804</v>
      </c>
      <c r="N169" s="46">
        <f>L169/J169</f>
        <v>0.7223851417399804</v>
      </c>
    </row>
    <row r="170" spans="1:14" s="44" customFormat="1" ht="15.75" customHeight="1">
      <c r="A170" s="14">
        <v>81</v>
      </c>
      <c r="B170" s="26" t="s">
        <v>109</v>
      </c>
      <c r="C170" s="16" t="s">
        <v>108</v>
      </c>
      <c r="D170" s="22">
        <v>5.38</v>
      </c>
      <c r="E170" s="22">
        <v>1.59</v>
      </c>
      <c r="F170" s="22">
        <v>1.59</v>
      </c>
      <c r="G170" s="46">
        <f>E170/D170</f>
        <v>0.2955390334572491</v>
      </c>
      <c r="H170" s="46">
        <f>F170/D170</f>
        <v>0.2955390334572491</v>
      </c>
      <c r="I170" s="68"/>
      <c r="J170" s="22"/>
      <c r="K170" s="22"/>
      <c r="L170" s="22"/>
      <c r="M170" s="47"/>
      <c r="N170" s="46"/>
    </row>
    <row r="171" spans="1:14" s="59" customFormat="1" ht="12.75">
      <c r="A171" s="83" t="s">
        <v>19</v>
      </c>
      <c r="B171" s="84"/>
      <c r="C171" s="11"/>
      <c r="D171" s="22"/>
      <c r="E171" s="22"/>
      <c r="F171" s="22"/>
      <c r="G171" s="46"/>
      <c r="H171" s="46" t="e">
        <f>F171/E171</f>
        <v>#DIV/0!</v>
      </c>
      <c r="I171" s="68"/>
      <c r="J171" s="45"/>
      <c r="K171" s="45"/>
      <c r="L171" s="45"/>
      <c r="M171" s="47"/>
      <c r="N171" s="53" t="e">
        <f>L171/K171</f>
        <v>#DIV/0!</v>
      </c>
    </row>
    <row r="172" spans="1:14" s="33" customFormat="1" ht="21.75" customHeight="1">
      <c r="A172" s="76">
        <v>82</v>
      </c>
      <c r="B172" s="89" t="s">
        <v>52</v>
      </c>
      <c r="C172" s="9" t="s">
        <v>88</v>
      </c>
      <c r="D172" s="60">
        <v>24.01</v>
      </c>
      <c r="E172" s="60">
        <v>24.01</v>
      </c>
      <c r="F172" s="60" t="s">
        <v>20</v>
      </c>
      <c r="G172" s="46">
        <f>E172/D172</f>
        <v>1</v>
      </c>
      <c r="H172" s="46" t="s">
        <v>20</v>
      </c>
      <c r="I172" s="68">
        <f>26167.093/1275.88</f>
        <v>20.50905492679562</v>
      </c>
      <c r="J172" s="45">
        <v>19.89</v>
      </c>
      <c r="K172" s="45">
        <v>19.89</v>
      </c>
      <c r="L172" s="45" t="s">
        <v>20</v>
      </c>
      <c r="M172" s="47">
        <f>K172/J172</f>
        <v>1</v>
      </c>
      <c r="N172" s="46" t="s">
        <v>20</v>
      </c>
    </row>
    <row r="173" spans="1:14" s="33" customFormat="1" ht="12.75">
      <c r="A173" s="77"/>
      <c r="B173" s="90"/>
      <c r="C173" s="9" t="s">
        <v>89</v>
      </c>
      <c r="D173" s="61">
        <v>28.81</v>
      </c>
      <c r="E173" s="61">
        <v>28.81</v>
      </c>
      <c r="F173" s="61" t="s">
        <v>20</v>
      </c>
      <c r="G173" s="46">
        <f>E173/D173</f>
        <v>1</v>
      </c>
      <c r="H173" s="46" t="s">
        <v>20</v>
      </c>
      <c r="I173" s="68"/>
      <c r="J173" s="48">
        <v>23.87</v>
      </c>
      <c r="K173" s="48">
        <v>23.87</v>
      </c>
      <c r="L173" s="48" t="s">
        <v>20</v>
      </c>
      <c r="M173" s="47">
        <f>K173/J173</f>
        <v>1</v>
      </c>
      <c r="N173" s="46" t="s">
        <v>20</v>
      </c>
    </row>
    <row r="174" spans="1:14" s="33" customFormat="1" ht="12.75">
      <c r="A174" s="76">
        <v>83</v>
      </c>
      <c r="B174" s="89" t="s">
        <v>122</v>
      </c>
      <c r="C174" s="9" t="s">
        <v>88</v>
      </c>
      <c r="D174" s="60" t="s">
        <v>20</v>
      </c>
      <c r="E174" s="60" t="s">
        <v>20</v>
      </c>
      <c r="F174" s="60">
        <v>25.35</v>
      </c>
      <c r="G174" s="46" t="s">
        <v>20</v>
      </c>
      <c r="H174" s="46" t="s">
        <v>20</v>
      </c>
      <c r="I174" s="68"/>
      <c r="J174" s="48" t="s">
        <v>20</v>
      </c>
      <c r="K174" s="48" t="s">
        <v>20</v>
      </c>
      <c r="L174" s="48">
        <v>21</v>
      </c>
      <c r="M174" s="48" t="s">
        <v>20</v>
      </c>
      <c r="N174" s="48" t="s">
        <v>20</v>
      </c>
    </row>
    <row r="175" spans="1:14" s="33" customFormat="1" ht="12.75">
      <c r="A175" s="77"/>
      <c r="B175" s="90"/>
      <c r="C175" s="9" t="s">
        <v>89</v>
      </c>
      <c r="D175" s="61" t="s">
        <v>20</v>
      </c>
      <c r="E175" s="61" t="s">
        <v>20</v>
      </c>
      <c r="F175" s="61">
        <v>30.42</v>
      </c>
      <c r="G175" s="46" t="s">
        <v>20</v>
      </c>
      <c r="H175" s="46" t="s">
        <v>20</v>
      </c>
      <c r="I175" s="68"/>
      <c r="J175" s="48" t="s">
        <v>20</v>
      </c>
      <c r="K175" s="48" t="s">
        <v>20</v>
      </c>
      <c r="L175" s="48">
        <v>25.2</v>
      </c>
      <c r="M175" s="48" t="s">
        <v>20</v>
      </c>
      <c r="N175" s="48" t="s">
        <v>20</v>
      </c>
    </row>
    <row r="176" spans="1:14" s="33" customFormat="1" ht="15.75" customHeight="1">
      <c r="A176" s="87">
        <v>84</v>
      </c>
      <c r="B176" s="89" t="s">
        <v>101</v>
      </c>
      <c r="C176" s="9" t="s">
        <v>88</v>
      </c>
      <c r="D176" s="60">
        <v>22.65</v>
      </c>
      <c r="E176" s="60" t="s">
        <v>20</v>
      </c>
      <c r="F176" s="60"/>
      <c r="G176" s="46">
        <v>0</v>
      </c>
      <c r="H176" s="46">
        <f>F176/D176</f>
        <v>0</v>
      </c>
      <c r="I176" s="68"/>
      <c r="J176" s="60" t="s">
        <v>20</v>
      </c>
      <c r="K176" s="60" t="s">
        <v>20</v>
      </c>
      <c r="L176" s="60" t="s">
        <v>20</v>
      </c>
      <c r="M176" s="47"/>
      <c r="N176" s="53" t="e">
        <f>L176/K176</f>
        <v>#VALUE!</v>
      </c>
    </row>
    <row r="177" spans="1:14" s="33" customFormat="1" ht="26.25" customHeight="1">
      <c r="A177" s="88"/>
      <c r="B177" s="90"/>
      <c r="C177" s="9" t="s">
        <v>89</v>
      </c>
      <c r="D177" s="61">
        <v>27.18</v>
      </c>
      <c r="E177" s="61" t="s">
        <v>20</v>
      </c>
      <c r="F177" s="61"/>
      <c r="G177" s="46">
        <v>0</v>
      </c>
      <c r="H177" s="46">
        <f>F177/D177</f>
        <v>0</v>
      </c>
      <c r="I177" s="68"/>
      <c r="J177" s="61"/>
      <c r="K177" s="61"/>
      <c r="L177" s="61"/>
      <c r="M177" s="47"/>
      <c r="N177" s="53" t="e">
        <f>L177/K177</f>
        <v>#DIV/0!</v>
      </c>
    </row>
    <row r="178" spans="1:14" s="33" customFormat="1" ht="50.25" customHeight="1">
      <c r="A178" s="107" t="s">
        <v>82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1:14" s="33" customFormat="1" ht="14.25">
      <c r="A179" s="118"/>
      <c r="B179" s="118"/>
      <c r="C179" s="62"/>
      <c r="D179" s="35"/>
      <c r="E179" s="35"/>
      <c r="F179" s="35"/>
      <c r="G179" s="36"/>
      <c r="H179" s="36"/>
      <c r="I179" s="36"/>
      <c r="J179" s="35"/>
      <c r="K179" s="35"/>
      <c r="L179" s="35"/>
      <c r="M179" s="37"/>
      <c r="N179" s="36"/>
    </row>
    <row r="180" spans="1:14" s="33" customFormat="1" ht="14.25">
      <c r="A180" s="63"/>
      <c r="D180" s="35"/>
      <c r="E180" s="35"/>
      <c r="F180" s="35"/>
      <c r="G180" s="36"/>
      <c r="H180" s="36"/>
      <c r="I180" s="36"/>
      <c r="J180" s="35"/>
      <c r="K180" s="35"/>
      <c r="L180" s="35"/>
      <c r="M180" s="37"/>
      <c r="N180" s="36"/>
    </row>
    <row r="181" spans="1:14" s="33" customFormat="1" ht="14.25">
      <c r="A181" s="118"/>
      <c r="B181" s="118"/>
      <c r="C181" s="62"/>
      <c r="D181" s="35"/>
      <c r="E181" s="35"/>
      <c r="F181" s="35"/>
      <c r="G181" s="36"/>
      <c r="H181" s="36"/>
      <c r="I181" s="36"/>
      <c r="J181" s="35"/>
      <c r="K181" s="35"/>
      <c r="L181" s="35"/>
      <c r="M181" s="37"/>
      <c r="N181" s="36"/>
    </row>
    <row r="182" spans="1:14" s="33" customFormat="1" ht="14.25">
      <c r="A182" s="63"/>
      <c r="D182" s="35"/>
      <c r="E182" s="35"/>
      <c r="F182" s="35"/>
      <c r="G182" s="36"/>
      <c r="H182" s="36"/>
      <c r="I182" s="36"/>
      <c r="J182" s="35"/>
      <c r="K182" s="35"/>
      <c r="L182" s="35"/>
      <c r="M182" s="37"/>
      <c r="N182" s="36"/>
    </row>
    <row r="183" spans="1:14" s="33" customFormat="1" ht="14.25">
      <c r="A183" s="118"/>
      <c r="B183" s="118"/>
      <c r="C183" s="62"/>
      <c r="D183" s="35"/>
      <c r="E183" s="35"/>
      <c r="F183" s="35"/>
      <c r="G183" s="36"/>
      <c r="H183" s="36"/>
      <c r="I183" s="36"/>
      <c r="J183" s="35"/>
      <c r="K183" s="35"/>
      <c r="L183" s="35"/>
      <c r="M183" s="37"/>
      <c r="N183" s="36"/>
    </row>
    <row r="184" spans="1:14" s="33" customFormat="1" ht="14.25">
      <c r="A184" s="63"/>
      <c r="D184" s="35"/>
      <c r="E184" s="35"/>
      <c r="F184" s="35"/>
      <c r="G184" s="36"/>
      <c r="H184" s="36"/>
      <c r="I184" s="36"/>
      <c r="J184" s="35"/>
      <c r="K184" s="35"/>
      <c r="L184" s="35"/>
      <c r="M184" s="37"/>
      <c r="N184" s="36"/>
    </row>
    <row r="185" spans="1:14" s="33" customFormat="1" ht="14.25">
      <c r="A185" s="63"/>
      <c r="D185" s="35"/>
      <c r="E185" s="35"/>
      <c r="F185" s="35"/>
      <c r="G185" s="36"/>
      <c r="H185" s="36"/>
      <c r="I185" s="36"/>
      <c r="J185" s="35"/>
      <c r="K185" s="35"/>
      <c r="L185" s="35"/>
      <c r="M185" s="37"/>
      <c r="N185" s="36"/>
    </row>
    <row r="186" spans="1:14" s="33" customFormat="1" ht="14.25">
      <c r="A186" s="63"/>
      <c r="D186" s="35"/>
      <c r="E186" s="35"/>
      <c r="F186" s="35"/>
      <c r="G186" s="36"/>
      <c r="H186" s="36"/>
      <c r="I186" s="36"/>
      <c r="J186" s="35"/>
      <c r="K186" s="35"/>
      <c r="L186" s="35"/>
      <c r="M186" s="37"/>
      <c r="N186" s="36"/>
    </row>
    <row r="187" spans="1:14" s="33" customFormat="1" ht="12.75">
      <c r="A187" s="34"/>
      <c r="D187" s="5"/>
      <c r="E187" s="35"/>
      <c r="F187" s="35"/>
      <c r="G187" s="36"/>
      <c r="H187" s="36"/>
      <c r="I187" s="36"/>
      <c r="J187" s="35"/>
      <c r="K187" s="35"/>
      <c r="L187" s="35"/>
      <c r="M187" s="37"/>
      <c r="N187" s="36"/>
    </row>
    <row r="188" spans="1:14" s="33" customFormat="1" ht="12.75">
      <c r="A188" s="34"/>
      <c r="B188" s="4"/>
      <c r="C188" s="4"/>
      <c r="D188" s="5"/>
      <c r="E188" s="35"/>
      <c r="F188" s="35"/>
      <c r="G188" s="36"/>
      <c r="H188" s="36"/>
      <c r="I188" s="36"/>
      <c r="J188" s="35"/>
      <c r="K188" s="35"/>
      <c r="L188" s="35"/>
      <c r="M188" s="37"/>
      <c r="N188" s="36"/>
    </row>
    <row r="189" spans="1:14" s="33" customFormat="1" ht="12.75">
      <c r="A189" s="34"/>
      <c r="B189" s="4"/>
      <c r="C189" s="4"/>
      <c r="D189" s="35"/>
      <c r="E189" s="35"/>
      <c r="F189" s="35"/>
      <c r="G189" s="36"/>
      <c r="H189" s="36"/>
      <c r="I189" s="36"/>
      <c r="J189" s="35"/>
      <c r="K189" s="35"/>
      <c r="L189" s="35"/>
      <c r="M189" s="37"/>
      <c r="N189" s="36"/>
    </row>
    <row r="190" spans="1:14" s="33" customFormat="1" ht="12.75">
      <c r="A190" s="64"/>
      <c r="D190" s="35"/>
      <c r="E190" s="35"/>
      <c r="F190" s="35"/>
      <c r="G190" s="36"/>
      <c r="H190" s="36"/>
      <c r="I190" s="36"/>
      <c r="J190" s="35"/>
      <c r="K190" s="35"/>
      <c r="L190" s="35"/>
      <c r="M190" s="37"/>
      <c r="N190" s="36"/>
    </row>
    <row r="191" spans="1:14" s="33" customFormat="1" ht="12.75">
      <c r="A191" s="34"/>
      <c r="D191" s="35"/>
      <c r="E191" s="35"/>
      <c r="F191" s="35"/>
      <c r="G191" s="36"/>
      <c r="H191" s="36"/>
      <c r="I191" s="36"/>
      <c r="J191" s="35"/>
      <c r="K191" s="35"/>
      <c r="L191" s="35"/>
      <c r="M191" s="37"/>
      <c r="N191" s="36"/>
    </row>
    <row r="192" spans="1:14" s="33" customFormat="1" ht="12.75">
      <c r="A192" s="34"/>
      <c r="D192" s="35"/>
      <c r="E192" s="35"/>
      <c r="F192" s="35"/>
      <c r="G192" s="36"/>
      <c r="H192" s="36"/>
      <c r="I192" s="36"/>
      <c r="J192" s="35"/>
      <c r="K192" s="35"/>
      <c r="L192" s="35"/>
      <c r="M192" s="37"/>
      <c r="N192" s="36"/>
    </row>
    <row r="193" spans="1:14" s="33" customFormat="1" ht="12.75">
      <c r="A193" s="34"/>
      <c r="D193" s="35"/>
      <c r="E193" s="35"/>
      <c r="F193" s="35"/>
      <c r="G193" s="36"/>
      <c r="H193" s="36"/>
      <c r="I193" s="36"/>
      <c r="J193" s="35"/>
      <c r="K193" s="35"/>
      <c r="L193" s="35"/>
      <c r="M193" s="37"/>
      <c r="N193" s="36"/>
    </row>
    <row r="194" spans="1:14" s="33" customFormat="1" ht="12.75">
      <c r="A194" s="34"/>
      <c r="D194" s="35"/>
      <c r="E194" s="35"/>
      <c r="F194" s="35"/>
      <c r="G194" s="36"/>
      <c r="H194" s="36"/>
      <c r="I194" s="36"/>
      <c r="J194" s="35"/>
      <c r="K194" s="35"/>
      <c r="L194" s="35"/>
      <c r="M194" s="37"/>
      <c r="N194" s="36"/>
    </row>
    <row r="195" spans="1:14" s="33" customFormat="1" ht="12.75">
      <c r="A195" s="34"/>
      <c r="D195" s="35"/>
      <c r="E195" s="35"/>
      <c r="F195" s="35"/>
      <c r="G195" s="36"/>
      <c r="H195" s="36"/>
      <c r="I195" s="36"/>
      <c r="J195" s="35"/>
      <c r="K195" s="35"/>
      <c r="L195" s="35"/>
      <c r="M195" s="37"/>
      <c r="N195" s="36"/>
    </row>
    <row r="196" spans="1:14" s="33" customFormat="1" ht="12.75">
      <c r="A196" s="34"/>
      <c r="D196" s="35"/>
      <c r="E196" s="35"/>
      <c r="F196" s="35"/>
      <c r="G196" s="36"/>
      <c r="H196" s="36"/>
      <c r="I196" s="36"/>
      <c r="J196" s="35"/>
      <c r="K196" s="35"/>
      <c r="L196" s="35"/>
      <c r="M196" s="37"/>
      <c r="N196" s="36"/>
    </row>
    <row r="197" spans="1:14" s="33" customFormat="1" ht="12.75">
      <c r="A197" s="34"/>
      <c r="D197" s="35"/>
      <c r="E197" s="35"/>
      <c r="F197" s="35"/>
      <c r="G197" s="36"/>
      <c r="H197" s="36"/>
      <c r="I197" s="36"/>
      <c r="J197" s="35"/>
      <c r="K197" s="35"/>
      <c r="L197" s="35"/>
      <c r="M197" s="37"/>
      <c r="N197" s="36"/>
    </row>
    <row r="198" spans="1:14" s="33" customFormat="1" ht="12.75">
      <c r="A198" s="34"/>
      <c r="D198" s="35"/>
      <c r="E198" s="35"/>
      <c r="F198" s="35"/>
      <c r="G198" s="36"/>
      <c r="H198" s="36"/>
      <c r="I198" s="36"/>
      <c r="J198" s="35"/>
      <c r="K198" s="35"/>
      <c r="L198" s="35"/>
      <c r="M198" s="37"/>
      <c r="N198" s="36"/>
    </row>
    <row r="199" spans="1:14" s="33" customFormat="1" ht="12.75">
      <c r="A199" s="34"/>
      <c r="D199" s="35"/>
      <c r="E199" s="35"/>
      <c r="F199" s="35"/>
      <c r="G199" s="36"/>
      <c r="H199" s="36"/>
      <c r="I199" s="36"/>
      <c r="J199" s="35"/>
      <c r="K199" s="35"/>
      <c r="L199" s="35"/>
      <c r="M199" s="37"/>
      <c r="N199" s="36"/>
    </row>
    <row r="200" spans="1:14" s="33" customFormat="1" ht="12.75">
      <c r="A200" s="34"/>
      <c r="D200" s="35"/>
      <c r="E200" s="35"/>
      <c r="F200" s="35"/>
      <c r="G200" s="36"/>
      <c r="H200" s="36"/>
      <c r="I200" s="36"/>
      <c r="J200" s="35"/>
      <c r="K200" s="35"/>
      <c r="L200" s="35"/>
      <c r="M200" s="37"/>
      <c r="N200" s="36"/>
    </row>
  </sheetData>
  <sheetProtection/>
  <autoFilter ref="A5:N177"/>
  <mergeCells count="173">
    <mergeCell ref="D3:H3"/>
    <mergeCell ref="B67:B68"/>
    <mergeCell ref="B69:B70"/>
    <mergeCell ref="A30:B30"/>
    <mergeCell ref="B34:B35"/>
    <mergeCell ref="A38:A39"/>
    <mergeCell ref="B38:B39"/>
    <mergeCell ref="B46:B47"/>
    <mergeCell ref="B48:B49"/>
    <mergeCell ref="A73:B73"/>
    <mergeCell ref="A183:B183"/>
    <mergeCell ref="A179:B179"/>
    <mergeCell ref="A43:B43"/>
    <mergeCell ref="A125:B125"/>
    <mergeCell ref="B109:B110"/>
    <mergeCell ref="A174:A175"/>
    <mergeCell ref="B174:B175"/>
    <mergeCell ref="A160:B160"/>
    <mergeCell ref="B53:B54"/>
    <mergeCell ref="A46:A47"/>
    <mergeCell ref="A98:A99"/>
    <mergeCell ref="A181:B181"/>
    <mergeCell ref="B64:B65"/>
    <mergeCell ref="A150:B150"/>
    <mergeCell ref="B107:B108"/>
    <mergeCell ref="A79:A80"/>
    <mergeCell ref="A81:A82"/>
    <mergeCell ref="B120:B121"/>
    <mergeCell ref="A120:A121"/>
    <mergeCell ref="B57:B58"/>
    <mergeCell ref="B61:B62"/>
    <mergeCell ref="B71:B72"/>
    <mergeCell ref="B59:B60"/>
    <mergeCell ref="B96:B97"/>
    <mergeCell ref="A102:A103"/>
    <mergeCell ref="B85:B86"/>
    <mergeCell ref="A63:B63"/>
    <mergeCell ref="A91:A92"/>
    <mergeCell ref="B118:B119"/>
    <mergeCell ref="D4:D5"/>
    <mergeCell ref="A53:A54"/>
    <mergeCell ref="A59:A60"/>
    <mergeCell ref="B7:B8"/>
    <mergeCell ref="B12:B13"/>
    <mergeCell ref="A6:B6"/>
    <mergeCell ref="B36:B37"/>
    <mergeCell ref="A40:B40"/>
    <mergeCell ref="A171:B171"/>
    <mergeCell ref="A21:B21"/>
    <mergeCell ref="A138:B138"/>
    <mergeCell ref="B14:B15"/>
    <mergeCell ref="B75:B76"/>
    <mergeCell ref="B87:B88"/>
    <mergeCell ref="B93:B94"/>
    <mergeCell ref="B139:B140"/>
    <mergeCell ref="B55:B56"/>
    <mergeCell ref="A48:A49"/>
    <mergeCell ref="B25:B26"/>
    <mergeCell ref="B17:B18"/>
    <mergeCell ref="A16:B16"/>
    <mergeCell ref="B41:B42"/>
    <mergeCell ref="A1:N1"/>
    <mergeCell ref="E4:F4"/>
    <mergeCell ref="J4:J5"/>
    <mergeCell ref="G4:H4"/>
    <mergeCell ref="M4:N4"/>
    <mergeCell ref="I3:N3"/>
    <mergeCell ref="K4:L4"/>
    <mergeCell ref="B3:B5"/>
    <mergeCell ref="A3:A5"/>
    <mergeCell ref="C3:C5"/>
    <mergeCell ref="A178:N178"/>
    <mergeCell ref="A135:B135"/>
    <mergeCell ref="A9:B9"/>
    <mergeCell ref="A24:B24"/>
    <mergeCell ref="A11:B11"/>
    <mergeCell ref="B19:B20"/>
    <mergeCell ref="B91:B92"/>
    <mergeCell ref="B102:B103"/>
    <mergeCell ref="A147:A148"/>
    <mergeCell ref="A41:A42"/>
    <mergeCell ref="B83:B84"/>
    <mergeCell ref="B79:B80"/>
    <mergeCell ref="B81:B82"/>
    <mergeCell ref="A55:A56"/>
    <mergeCell ref="A85:A86"/>
    <mergeCell ref="B130:B131"/>
    <mergeCell ref="B28:B29"/>
    <mergeCell ref="B77:B78"/>
    <mergeCell ref="A83:A84"/>
    <mergeCell ref="A34:A35"/>
    <mergeCell ref="A36:A37"/>
    <mergeCell ref="B31:B32"/>
    <mergeCell ref="A33:B33"/>
    <mergeCell ref="A31:A32"/>
    <mergeCell ref="B44:B45"/>
    <mergeCell ref="A66:B66"/>
    <mergeCell ref="B98:B99"/>
    <mergeCell ref="B100:B101"/>
    <mergeCell ref="B136:B137"/>
    <mergeCell ref="B142:B143"/>
    <mergeCell ref="B105:B106"/>
    <mergeCell ref="B116:B117"/>
    <mergeCell ref="A132:B132"/>
    <mergeCell ref="A126:A127"/>
    <mergeCell ref="A128:A129"/>
    <mergeCell ref="B133:B134"/>
    <mergeCell ref="A144:B144"/>
    <mergeCell ref="A122:A123"/>
    <mergeCell ref="B122:B123"/>
    <mergeCell ref="A139:A140"/>
    <mergeCell ref="A130:A131"/>
    <mergeCell ref="B126:B127"/>
    <mergeCell ref="B176:B177"/>
    <mergeCell ref="B172:B173"/>
    <mergeCell ref="B151:B152"/>
    <mergeCell ref="B128:B129"/>
    <mergeCell ref="A141:B141"/>
    <mergeCell ref="A109:A110"/>
    <mergeCell ref="A111:A112"/>
    <mergeCell ref="A113:A114"/>
    <mergeCell ref="B111:B112"/>
    <mergeCell ref="B113:B114"/>
    <mergeCell ref="B161:B162"/>
    <mergeCell ref="A7:A8"/>
    <mergeCell ref="A12:A13"/>
    <mergeCell ref="A19:A20"/>
    <mergeCell ref="A25:A26"/>
    <mergeCell ref="A28:A29"/>
    <mergeCell ref="A161:A162"/>
    <mergeCell ref="A14:A15"/>
    <mergeCell ref="A17:A18"/>
    <mergeCell ref="B145:B146"/>
    <mergeCell ref="A96:A97"/>
    <mergeCell ref="A172:A173"/>
    <mergeCell ref="B153:B154"/>
    <mergeCell ref="A176:A177"/>
    <mergeCell ref="A133:A134"/>
    <mergeCell ref="A136:A137"/>
    <mergeCell ref="A142:A143"/>
    <mergeCell ref="A151:A152"/>
    <mergeCell ref="A153:A154"/>
    <mergeCell ref="B147:B148"/>
    <mergeCell ref="B22:B23"/>
    <mergeCell ref="A22:A23"/>
    <mergeCell ref="A145:A146"/>
    <mergeCell ref="A57:A58"/>
    <mergeCell ref="A44:A45"/>
    <mergeCell ref="A105:A106"/>
    <mergeCell ref="A69:A70"/>
    <mergeCell ref="A116:A117"/>
    <mergeCell ref="A100:A101"/>
    <mergeCell ref="A95:B95"/>
    <mergeCell ref="C38:C39"/>
    <mergeCell ref="C36:C37"/>
    <mergeCell ref="A87:A88"/>
    <mergeCell ref="A93:A94"/>
    <mergeCell ref="C34:C35"/>
    <mergeCell ref="A118:A119"/>
    <mergeCell ref="A71:A72"/>
    <mergeCell ref="A75:A76"/>
    <mergeCell ref="A107:A108"/>
    <mergeCell ref="A61:A62"/>
    <mergeCell ref="B89:B90"/>
    <mergeCell ref="A89:A90"/>
    <mergeCell ref="A50:A51"/>
    <mergeCell ref="B50:B51"/>
    <mergeCell ref="A67:A68"/>
    <mergeCell ref="C87:C88"/>
    <mergeCell ref="C89:C90"/>
    <mergeCell ref="A64:A65"/>
    <mergeCell ref="A52:B52"/>
    <mergeCell ref="A77:A78"/>
  </mergeCells>
  <conditionalFormatting sqref="M9:N11 M12 M14:M18 M21:M24 M28:M30 M33 M36:M40 M43 M50:M52 M57:M63 M66 M69:M74 M76:M78 M81:M88 M94:M95 M97 M102:M104 M106:M108 M110:M114 M119 M122:M129 M132 M135 M138 M140:M141 M144:M146 M148:M150 M153:M154 M159:M160 M166 M170:M171 M176:M177 G138:H138 G141:H141 G144:H144 G147:H148 G150:H150 G155:H160 G163:H163 G171:H171 I138:I177">
    <cfRule type="containsErrors" priority="44" dxfId="32" stopIfTrue="1">
      <formula>ISERROR(G9)</formula>
    </cfRule>
  </conditionalFormatting>
  <conditionalFormatting sqref="M13">
    <cfRule type="containsErrors" priority="33" dxfId="32" stopIfTrue="1">
      <formula>ISERROR(M13)</formula>
    </cfRule>
  </conditionalFormatting>
  <conditionalFormatting sqref="M19:M20">
    <cfRule type="containsErrors" priority="32" dxfId="32" stopIfTrue="1">
      <formula>ISERROR(M19)</formula>
    </cfRule>
  </conditionalFormatting>
  <conditionalFormatting sqref="M25:M26">
    <cfRule type="containsErrors" priority="31" dxfId="32" stopIfTrue="1">
      <formula>ISERROR(M25)</formula>
    </cfRule>
  </conditionalFormatting>
  <conditionalFormatting sqref="M27">
    <cfRule type="containsErrors" priority="30" dxfId="32" stopIfTrue="1">
      <formula>ISERROR(M27)</formula>
    </cfRule>
  </conditionalFormatting>
  <conditionalFormatting sqref="M31:M32">
    <cfRule type="containsErrors" priority="29" dxfId="32" stopIfTrue="1">
      <formula>ISERROR(M31)</formula>
    </cfRule>
  </conditionalFormatting>
  <conditionalFormatting sqref="M34:M35">
    <cfRule type="containsErrors" priority="28" dxfId="32" stopIfTrue="1">
      <formula>ISERROR(M34)</formula>
    </cfRule>
  </conditionalFormatting>
  <conditionalFormatting sqref="M41:M42">
    <cfRule type="containsErrors" priority="27" dxfId="32" stopIfTrue="1">
      <formula>ISERROR(M41)</formula>
    </cfRule>
  </conditionalFormatting>
  <conditionalFormatting sqref="M44:M49">
    <cfRule type="containsErrors" priority="26" dxfId="32" stopIfTrue="1">
      <formula>ISERROR(M44)</formula>
    </cfRule>
  </conditionalFormatting>
  <conditionalFormatting sqref="M53:M56">
    <cfRule type="containsErrors" priority="25" dxfId="32" stopIfTrue="1">
      <formula>ISERROR(M53)</formula>
    </cfRule>
  </conditionalFormatting>
  <conditionalFormatting sqref="M64:M65">
    <cfRule type="containsErrors" priority="24" dxfId="32" stopIfTrue="1">
      <formula>ISERROR(M64)</formula>
    </cfRule>
  </conditionalFormatting>
  <conditionalFormatting sqref="M67:M68">
    <cfRule type="containsErrors" priority="23" dxfId="32" stopIfTrue="1">
      <formula>ISERROR(M67)</formula>
    </cfRule>
  </conditionalFormatting>
  <conditionalFormatting sqref="M75">
    <cfRule type="containsErrors" priority="22" dxfId="32" stopIfTrue="1">
      <formula>ISERROR(M75)</formula>
    </cfRule>
  </conditionalFormatting>
  <conditionalFormatting sqref="M91:M93">
    <cfRule type="containsErrors" priority="20" dxfId="32" stopIfTrue="1">
      <formula>ISERROR(M91)</formula>
    </cfRule>
  </conditionalFormatting>
  <conditionalFormatting sqref="M96">
    <cfRule type="containsErrors" priority="19" dxfId="32" stopIfTrue="1">
      <formula>ISERROR(M96)</formula>
    </cfRule>
  </conditionalFormatting>
  <conditionalFormatting sqref="M98:M101">
    <cfRule type="containsErrors" priority="18" dxfId="32" stopIfTrue="1">
      <formula>ISERROR(M98)</formula>
    </cfRule>
  </conditionalFormatting>
  <conditionalFormatting sqref="M105">
    <cfRule type="containsErrors" priority="17" dxfId="32" stopIfTrue="1">
      <formula>ISERROR(M105)</formula>
    </cfRule>
  </conditionalFormatting>
  <conditionalFormatting sqref="M109">
    <cfRule type="containsErrors" priority="16" dxfId="32" stopIfTrue="1">
      <formula>ISERROR(M109)</formula>
    </cfRule>
  </conditionalFormatting>
  <conditionalFormatting sqref="M115:M118">
    <cfRule type="containsErrors" priority="15" dxfId="32" stopIfTrue="1">
      <formula>ISERROR(M115)</formula>
    </cfRule>
  </conditionalFormatting>
  <conditionalFormatting sqref="M120:M121">
    <cfRule type="containsErrors" priority="14" dxfId="32" stopIfTrue="1">
      <formula>ISERROR(M120)</formula>
    </cfRule>
  </conditionalFormatting>
  <conditionalFormatting sqref="M130:M131">
    <cfRule type="containsErrors" priority="13" dxfId="32" stopIfTrue="1">
      <formula>ISERROR(M130)</formula>
    </cfRule>
  </conditionalFormatting>
  <conditionalFormatting sqref="M133:M134">
    <cfRule type="containsErrors" priority="12" dxfId="32" stopIfTrue="1">
      <formula>ISERROR(M133)</formula>
    </cfRule>
  </conditionalFormatting>
  <conditionalFormatting sqref="M136:M137">
    <cfRule type="containsErrors" priority="11" dxfId="32" stopIfTrue="1">
      <formula>ISERROR(M136)</formula>
    </cfRule>
  </conditionalFormatting>
  <conditionalFormatting sqref="M139">
    <cfRule type="containsErrors" priority="10" dxfId="32" stopIfTrue="1">
      <formula>ISERROR(M139)</formula>
    </cfRule>
  </conditionalFormatting>
  <conditionalFormatting sqref="M142:M143">
    <cfRule type="containsErrors" priority="9" dxfId="32" stopIfTrue="1">
      <formula>ISERROR(M142)</formula>
    </cfRule>
  </conditionalFormatting>
  <conditionalFormatting sqref="M147">
    <cfRule type="containsErrors" priority="8" dxfId="32" stopIfTrue="1">
      <formula>ISERROR(M147)</formula>
    </cfRule>
  </conditionalFormatting>
  <conditionalFormatting sqref="M151:M152">
    <cfRule type="containsErrors" priority="7" dxfId="32" stopIfTrue="1">
      <formula>ISERROR(M151)</formula>
    </cfRule>
  </conditionalFormatting>
  <conditionalFormatting sqref="M155:M158">
    <cfRule type="containsErrors" priority="6" dxfId="32" stopIfTrue="1">
      <formula>ISERROR(M155)</formula>
    </cfRule>
  </conditionalFormatting>
  <conditionalFormatting sqref="M161:M165">
    <cfRule type="containsErrors" priority="5" dxfId="32" stopIfTrue="1">
      <formula>ISERROR(M161)</formula>
    </cfRule>
  </conditionalFormatting>
  <conditionalFormatting sqref="M167:M168">
    <cfRule type="containsErrors" priority="4" dxfId="32" stopIfTrue="1">
      <formula>ISERROR(M167)</formula>
    </cfRule>
  </conditionalFormatting>
  <conditionalFormatting sqref="M169">
    <cfRule type="containsErrors" priority="3" dxfId="32" stopIfTrue="1">
      <formula>ISERROR(M169)</formula>
    </cfRule>
  </conditionalFormatting>
  <conditionalFormatting sqref="M172:M173">
    <cfRule type="containsErrors" priority="2" dxfId="32" stopIfTrue="1">
      <formula>ISERROR(M172)</formula>
    </cfRule>
  </conditionalFormatting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landscape" paperSize="9" scale="62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Служба по тарифам ЧР Антонова М.В.</cp:lastModifiedBy>
  <cp:lastPrinted>2020-03-10T10:49:52Z</cp:lastPrinted>
  <dcterms:created xsi:type="dcterms:W3CDTF">2012-01-30T11:28:31Z</dcterms:created>
  <dcterms:modified xsi:type="dcterms:W3CDTF">2020-11-18T05:13:50Z</dcterms:modified>
  <cp:category/>
  <cp:version/>
  <cp:contentType/>
  <cp:contentStatus/>
</cp:coreProperties>
</file>