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 Развитие образования" sheetId="1" r:id="rId1"/>
    <sheet name="Подпрограмма Господдержка" sheetId="2" r:id="rId2"/>
    <sheet name="Подпрограмма Молодежь" sheetId="3" r:id="rId3"/>
  </sheets>
  <definedNames>
    <definedName name="_xlnm.Print_Area" localSheetId="0">'Программа Развитие образования'!$A$1:$M$38</definedName>
  </definedNames>
  <calcPr fullCalcOnLoad="1"/>
</workbook>
</file>

<file path=xl/sharedStrings.xml><?xml version="1.0" encoding="utf-8"?>
<sst xmlns="http://schemas.openxmlformats.org/spreadsheetml/2006/main" count="184" uniqueCount="117">
  <si>
    <t>Приложение № 3</t>
  </si>
  <si>
    <t>к муниципальной программе Ядринского района</t>
  </si>
  <si>
    <t>Чувашской Республики «Развитие</t>
  </si>
  <si>
    <t>образования»</t>
  </si>
  <si>
    <t>РЕСУРСНОЕ ОБЕСПЕЧЕНИЕ</t>
  </si>
  <si>
    <t xml:space="preserve">реализации муниципальной программы Ядринского района Чувашской Республики «Развитие образования» </t>
  </si>
  <si>
    <t>Статус</t>
  </si>
  <si>
    <t>Наименование муниципальной программы (подпрограммы) Ядринского района Чувашской Республики</t>
  </si>
  <si>
    <t>Источники финансирования</t>
  </si>
  <si>
    <t>Всего</t>
  </si>
  <si>
    <t>2019 г.</t>
  </si>
  <si>
    <t>2020 г.</t>
  </si>
  <si>
    <t>2021г</t>
  </si>
  <si>
    <t>2023 г.</t>
  </si>
  <si>
    <t>2024 г.</t>
  </si>
  <si>
    <t>2025 г.</t>
  </si>
  <si>
    <t>2026-2030 гг</t>
  </si>
  <si>
    <t>2031-2035 гг</t>
  </si>
  <si>
    <t> 8</t>
  </si>
  <si>
    <t>9 </t>
  </si>
  <si>
    <t>10 </t>
  </si>
  <si>
    <t>11 </t>
  </si>
  <si>
    <t>"Развитие образования"</t>
  </si>
  <si>
    <t>всего</t>
  </si>
  <si>
    <t>федеральный бюджет</t>
  </si>
  <si>
    <t>республиканский бюджет Чувашской Республики</t>
  </si>
  <si>
    <t>Ядринский районный бюджет Чувашской Республики</t>
  </si>
  <si>
    <t xml:space="preserve">Подпрограмма  </t>
  </si>
  <si>
    <t>«Патриотическое воспитание и допризывная подготовка молодёжи Ядринского района Чувашской Республики»</t>
  </si>
  <si>
    <t>Подпрограмма</t>
  </si>
  <si>
    <t xml:space="preserve">"Молодежь Ядринского района Чувашской Республики" </t>
  </si>
  <si>
    <t>Обеспечение реализации муниципальной программы Ядринского района Чувашской Республики «Развитие образования»</t>
  </si>
  <si>
    <t>"Государственная поддержка развития образования» муниципальной программы Ядринского района Чувашской Республики "Развитие образования"</t>
  </si>
  <si>
    <t>Расходы по годам, тыс.рублей</t>
  </si>
  <si>
    <r>
      <t xml:space="preserve">Муниципальная программа Ядринского района </t>
    </r>
    <r>
      <rPr>
        <b/>
        <sz val="10"/>
        <rFont val="Times New Roman"/>
        <family val="1"/>
      </rPr>
      <t>Чувашской Республики</t>
    </r>
  </si>
  <si>
    <t>Приложение к постановлению</t>
  </si>
  <si>
    <t>Ядринской районной администрации</t>
  </si>
  <si>
    <t>Чувашской Республики</t>
  </si>
  <si>
    <t xml:space="preserve">Приложение 3 к подпрограмме "Государственная поддержка развития образования муниципальной программы Ядринского района Чувашской Республики "Развитие образования" </t>
  </si>
  <si>
    <t xml:space="preserve">реализации подпрограммы «Государственная поддержка развития образования» муниципальной  программы Ядринского района Чувашской Республики «Развитие образования» </t>
  </si>
  <si>
    <t>Наименование подпрограммы муниципальной  программы Ядринского района Чувашской Республики,  основных мероприятий</t>
  </si>
  <si>
    <r>
      <t xml:space="preserve">Ответственный исполнитель, соисполнители, заказчик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координатор</t>
    </r>
  </si>
  <si>
    <t>Источник финансирования</t>
  </si>
  <si>
    <t>2026-2030</t>
  </si>
  <si>
    <t>2031-2035</t>
  </si>
  <si>
    <t>Подпрограмма  1</t>
  </si>
  <si>
    <t xml:space="preserve">«Государственная поддержка развития образования» муниципальной программы Ядринского района Чувашской Республики «Развитие образования» </t>
  </si>
  <si>
    <t>ответственный исполнитель –  отдел образования Ядринской районной администрации</t>
  </si>
  <si>
    <t>Федеральный бюджет</t>
  </si>
  <si>
    <t>Республиканский бюджет Чувашской Республики</t>
  </si>
  <si>
    <t>Основное мероприятие "Обеспечение деятельности организаций в сфере образования"</t>
  </si>
  <si>
    <t>1. Обеспечение деятельности муниципальных общеобразовательных организаций</t>
  </si>
  <si>
    <t>3. Обеспечение деятельности муниципальных дошкольных образовательных организаций</t>
  </si>
  <si>
    <t>Основное мероприятие "Финансовое обеспечение получения дошкольного образования, начального общего, осносного общего, среднего общего образования"</t>
  </si>
  <si>
    <t>1.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</si>
  <si>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ответственный исполнитель – отдел образования Ядринской районной администрации</t>
  </si>
  <si>
    <t>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</si>
  <si>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"Стипендии, гранты, премии и денежные поощрения"</t>
  </si>
  <si>
    <t>1. Денежные поощрения и гранты муниципальных образований для поддержки инноваций в сфере образования</t>
  </si>
  <si>
    <t>2.Поддержка талантливой и одаренной молодежи</t>
  </si>
  <si>
    <t>3.Ежегодные денежные поощрения и гранты Главы Чувашской Республики для поддержки инноваций в сфере образования</t>
  </si>
  <si>
    <t>Основное мероприятие "Меры социальной поддержки"</t>
  </si>
  <si>
    <t>1. Выплата социальных пособий учащимся общеобразовательных организаций,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</si>
  <si>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>2.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</si>
  <si>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Основное мероприятие "Реализация мероприятий регионального проекта "Поддержка семей, имеющих детей"</t>
  </si>
  <si>
    <t>1. 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</si>
  <si>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ответственный исполнитель – сектор опеки и попечистельства отделаобразования Ядринской районной администрации</t>
  </si>
  <si>
    <t>2. Выплата единовременного пособия при всех формах устройства детей, лишенных родительского попечения, в семью за счет субвенции,предоставляемой из федерального бюджета</t>
  </si>
  <si>
    <t>Основное мероприятие"Укрепление материально-технической базы объектов образования"</t>
  </si>
  <si>
    <t>1.Укрепление материально-технической базы муниципальных образовательных организаций дошкольного образования</t>
  </si>
  <si>
    <t>Основное мероприятие "Капитальный ремонт объектов образования"</t>
  </si>
  <si>
    <t>1.Создание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</si>
  <si>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"Реализация мериприятий регионального проекта "Цифровая образовательная среда"</t>
  </si>
  <si>
    <t xml:space="preserve">1.Укрепление материально-технической базы муниципальных общеобразовательных организаций </t>
  </si>
  <si>
    <t>Основное мероприятие "Создание новых мест в общеобразовательных организациях в соответствии с прогнозируемой потребностью и современными условиями обучения"</t>
  </si>
  <si>
    <t>1.Строительство (приобретение), реконструкция объектов капитального строительства школ-детских садов, начальных, неполных средних и средних школ</t>
  </si>
  <si>
    <t>ответственный исполнитель – Ядринская районная администрация, отдел образования Ядринской районной администрации</t>
  </si>
  <si>
    <t>реализации подпрограммы «Молодёжь Ядринского района Чувашской Республики»</t>
  </si>
  <si>
    <t xml:space="preserve"> муниципальной  программы Ядринского района Чувашской Республики «Развитие образования»</t>
  </si>
  <si>
    <t>за счет всех источников финансирования</t>
  </si>
  <si>
    <t>Наименование мероприятие</t>
  </si>
  <si>
    <t>Задача подпрограммы государственной программы Чувашской Республики</t>
  </si>
  <si>
    <t>Ответственный исполнитель, соисполнитель, участники</t>
  </si>
  <si>
    <t>Расходы по годам, тыс. рублей</t>
  </si>
  <si>
    <t>2026–2030</t>
  </si>
  <si>
    <t>2031–2035</t>
  </si>
  <si>
    <t>«Молодёжь Ядринского района Чувашской Республики»</t>
  </si>
  <si>
    <t>ответственный исполнитель – отдел социального развития, отдел образования Ядринской районной администрации Чувашской Республики</t>
  </si>
  <si>
    <t xml:space="preserve">республиканский бюджет </t>
  </si>
  <si>
    <t>местные бюджеты</t>
  </si>
  <si>
    <t>внебюджетные источники</t>
  </si>
  <si>
    <t>Цель «Создание условий для активного включения молодых граждан в процесс социально-экономического, общественно-политического и  культурного развития Ядринского района»</t>
  </si>
  <si>
    <t>Основное мероприя­тие 1</t>
  </si>
  <si>
    <t>Мероприятия по вовлечению молодёжи в социальную практику</t>
  </si>
  <si>
    <t>повышение эффективности организации работы с детьми  и молодёжью; совершенствование системы общественно-государственного партнёрства в сфере реализации  государственной молодёжной политики;  поддержка талантливой и одарённой молодёжи; информационное обеспечение государственной молодёжной политики</t>
  </si>
  <si>
    <t>Основное мероприя­тие 2</t>
  </si>
  <si>
    <t>Организация отдыха детей</t>
  </si>
  <si>
    <t>Повышение эффективности организации работы с детьми и молодёжью, государственная поддержка талантливой и одарённой молодёжи; поддержка молодых людей в трудной жизненной ситуации</t>
  </si>
  <si>
    <r>
      <t xml:space="preserve">ответственный исполнитель – отдел образования Ядринской районной администрации Чувашской Республики; </t>
    </r>
    <r>
      <rPr>
        <sz val="8"/>
        <rFont val="Times New Roman"/>
        <family val="1"/>
      </rPr>
      <t>БУ «Ядринский КЦ СОН» Минтруда Чувашии</t>
    </r>
  </si>
  <si>
    <t>Основное мероприятие 3</t>
  </si>
  <si>
    <t>Реализация мероприятий регионального проекта «Социальная активность»</t>
  </si>
  <si>
    <t>Создание условий для поддержки добровольчества (волонтёрства) в молодёжной среде; поддержка общественных инициатив и проектов в молодёжной среде</t>
  </si>
  <si>
    <t>ответственный исполнитель – отдел социального развития; отдел образования Ядринской районной администрации</t>
  </si>
  <si>
    <t>Основное мероприя­тие 4</t>
  </si>
  <si>
    <t>Поддержка молодёжного предпринимательства</t>
  </si>
  <si>
    <t>государственная поддержка молодёжного предпринимательства; поддержка талантливой и одарённой молодёжи</t>
  </si>
  <si>
    <t>ответственный исполнитель – отдел социального развития; отдел образования Ядринской районной администрации Чувашской Республики; КУ ЦЗН Ядринского района Минтруда ЧР</t>
  </si>
  <si>
    <t>2.1 Обеспечение деятельности муниципальных организаций дополнительного образования</t>
  </si>
  <si>
    <t>2.2        Обеспечение функционирования модели персонифицированного финансирования дополнительного образования детей</t>
  </si>
  <si>
    <t>Приложение № 3 к подпрограмме</t>
  </si>
  <si>
    <t xml:space="preserve"> «Молодежь Ядринского района</t>
  </si>
  <si>
    <t>Чувашской Республики»</t>
  </si>
  <si>
    <t>муниципальной программы</t>
  </si>
  <si>
    <t>Ядринского района</t>
  </si>
  <si>
    <t xml:space="preserve"> Чувашской Республики</t>
  </si>
  <si>
    <t xml:space="preserve"> «Развитие образования» </t>
  </si>
  <si>
    <t>от  09.09 2019 г.   № 705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</si>
</sst>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93" fontId="9" fillId="0" borderId="0" xfId="0" applyNumberFormat="1" applyFont="1" applyAlignment="1">
      <alignment/>
    </xf>
    <xf numFmtId="193" fontId="7" fillId="0" borderId="0" xfId="0" applyNumberFormat="1" applyFont="1" applyFill="1" applyBorder="1" applyAlignment="1">
      <alignment horizontal="center"/>
    </xf>
    <xf numFmtId="193" fontId="8" fillId="0" borderId="0" xfId="0" applyNumberFormat="1" applyFont="1" applyAlignment="1">
      <alignment/>
    </xf>
    <xf numFmtId="192" fontId="0" fillId="0" borderId="0" xfId="0" applyNumberFormat="1" applyAlignment="1">
      <alignment/>
    </xf>
    <xf numFmtId="193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193" fontId="11" fillId="0" borderId="10" xfId="0" applyNumberFormat="1" applyFont="1" applyBorder="1" applyAlignment="1">
      <alignment horizontal="center" vertical="top"/>
    </xf>
    <xf numFmtId="193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93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justify"/>
    </xf>
    <xf numFmtId="16" fontId="1" fillId="0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justify"/>
    </xf>
    <xf numFmtId="19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92" fontId="6" fillId="0" borderId="10" xfId="0" applyNumberFormat="1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193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193" fontId="54" fillId="0" borderId="10" xfId="0" applyNumberFormat="1" applyFont="1" applyFill="1" applyBorder="1" applyAlignment="1">
      <alignment horizontal="center" vertical="center"/>
    </xf>
    <xf numFmtId="19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193" fontId="11" fillId="0" borderId="10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justify" vertical="top"/>
    </xf>
    <xf numFmtId="0" fontId="1" fillId="0" borderId="12" xfId="0" applyFont="1" applyFill="1" applyBorder="1" applyAlignment="1">
      <alignment horizontal="justify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justify" vertical="top"/>
    </xf>
    <xf numFmtId="0" fontId="1" fillId="0" borderId="23" xfId="0" applyFont="1" applyFill="1" applyBorder="1" applyAlignment="1">
      <alignment horizontal="justify" vertical="top"/>
    </xf>
    <xf numFmtId="0" fontId="1" fillId="0" borderId="14" xfId="0" applyFont="1" applyFill="1" applyBorder="1" applyAlignment="1">
      <alignment horizontal="justify" vertical="top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justify" vertical="top"/>
    </xf>
    <xf numFmtId="0" fontId="1" fillId="0" borderId="13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3" fillId="0" borderId="20" xfId="0" applyFont="1" applyBorder="1" applyAlignment="1">
      <alignment horizontal="center" vertical="center" wrapText="1"/>
    </xf>
    <xf numFmtId="192" fontId="5" fillId="0" borderId="13" xfId="0" applyNumberFormat="1" applyFont="1" applyBorder="1" applyAlignment="1">
      <alignment horizontal="center" vertical="top" wrapText="1"/>
    </xf>
    <xf numFmtId="192" fontId="5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14.57421875" style="0" customWidth="1"/>
    <col min="2" max="2" width="17.140625" style="0" customWidth="1"/>
    <col min="3" max="3" width="13.8515625" style="0" customWidth="1"/>
    <col min="4" max="10" width="9.8515625" style="0" customWidth="1"/>
    <col min="11" max="11" width="11.7109375" style="0" customWidth="1"/>
    <col min="12" max="12" width="11.28125" style="0" customWidth="1"/>
    <col min="13" max="13" width="12.57421875" style="0" customWidth="1"/>
  </cols>
  <sheetData>
    <row r="1" spans="6:13" ht="12.75">
      <c r="F1" s="5"/>
      <c r="G1" s="5"/>
      <c r="H1" s="5"/>
      <c r="I1" s="5"/>
      <c r="J1" s="5"/>
      <c r="K1" s="5"/>
      <c r="L1" s="5"/>
      <c r="M1" s="5"/>
    </row>
    <row r="2" spans="6:13" ht="16.5">
      <c r="F2" s="5"/>
      <c r="G2" s="5"/>
      <c r="H2" s="5"/>
      <c r="I2" s="5"/>
      <c r="J2" s="5"/>
      <c r="K2" s="22" t="s">
        <v>35</v>
      </c>
      <c r="L2" s="22"/>
      <c r="M2" s="22"/>
    </row>
    <row r="3" spans="6:13" ht="16.5">
      <c r="F3" s="5"/>
      <c r="G3" s="5"/>
      <c r="H3" s="5"/>
      <c r="I3" s="5"/>
      <c r="J3" s="5"/>
      <c r="K3" s="22" t="s">
        <v>36</v>
      </c>
      <c r="L3" s="22"/>
      <c r="M3" s="22"/>
    </row>
    <row r="4" spans="6:13" ht="16.5">
      <c r="F4" s="5"/>
      <c r="G4" s="5"/>
      <c r="H4" s="5"/>
      <c r="I4" s="5"/>
      <c r="J4" s="5"/>
      <c r="K4" s="22" t="s">
        <v>37</v>
      </c>
      <c r="L4" s="22"/>
      <c r="M4" s="22"/>
    </row>
    <row r="5" spans="6:13" ht="16.5">
      <c r="F5" s="5"/>
      <c r="G5" s="5"/>
      <c r="H5" s="5"/>
      <c r="I5" s="5"/>
      <c r="J5" s="5"/>
      <c r="K5" s="21" t="s">
        <v>116</v>
      </c>
      <c r="L5" s="21"/>
      <c r="M5" s="21"/>
    </row>
    <row r="6" spans="6:13" ht="16.5">
      <c r="F6" s="5"/>
      <c r="G6" s="5"/>
      <c r="H6" s="5"/>
      <c r="I6" s="5"/>
      <c r="J6" s="5"/>
      <c r="K6" s="21"/>
      <c r="L6" s="21"/>
      <c r="M6" s="21"/>
    </row>
    <row r="7" spans="1:14" ht="15.75" customHeight="1">
      <c r="A7" s="75"/>
      <c r="B7" s="76"/>
      <c r="C7" s="76"/>
      <c r="D7" s="77"/>
      <c r="E7" s="77"/>
      <c r="F7" s="79" t="s">
        <v>0</v>
      </c>
      <c r="G7" s="79"/>
      <c r="H7" s="79"/>
      <c r="I7" s="79"/>
      <c r="J7" s="79"/>
      <c r="K7" s="79"/>
      <c r="L7" s="79"/>
      <c r="M7" s="79"/>
      <c r="N7" s="5"/>
    </row>
    <row r="8" spans="1:14" ht="15.75" customHeight="1">
      <c r="A8" s="75"/>
      <c r="B8" s="76"/>
      <c r="C8" s="76"/>
      <c r="D8" s="77"/>
      <c r="E8" s="77"/>
      <c r="F8" s="79" t="s">
        <v>1</v>
      </c>
      <c r="G8" s="80"/>
      <c r="H8" s="80"/>
      <c r="I8" s="80"/>
      <c r="J8" s="80"/>
      <c r="K8" s="80"/>
      <c r="L8" s="80"/>
      <c r="M8" s="79"/>
      <c r="N8" s="5"/>
    </row>
    <row r="9" spans="1:14" ht="15.75" customHeight="1">
      <c r="A9" s="75"/>
      <c r="B9" s="76"/>
      <c r="C9" s="76"/>
      <c r="D9" s="77"/>
      <c r="E9" s="77"/>
      <c r="F9" s="79" t="s">
        <v>2</v>
      </c>
      <c r="G9" s="80"/>
      <c r="H9" s="80"/>
      <c r="I9" s="80"/>
      <c r="J9" s="80"/>
      <c r="K9" s="80"/>
      <c r="L9" s="80"/>
      <c r="M9" s="79"/>
      <c r="N9" s="5"/>
    </row>
    <row r="10" spans="1:14" ht="15">
      <c r="A10" s="75"/>
      <c r="B10" s="76"/>
      <c r="C10" s="76"/>
      <c r="D10" s="77"/>
      <c r="E10" s="77"/>
      <c r="F10" s="79" t="s">
        <v>3</v>
      </c>
      <c r="G10" s="79"/>
      <c r="H10" s="79"/>
      <c r="I10" s="79"/>
      <c r="J10" s="79"/>
      <c r="K10" s="79"/>
      <c r="L10" s="79"/>
      <c r="M10" s="79"/>
      <c r="N10" s="5"/>
    </row>
    <row r="11" spans="1:14" ht="15.75">
      <c r="A11" s="1"/>
      <c r="B11" s="2"/>
      <c r="C11" s="2"/>
      <c r="D11" s="3"/>
      <c r="E11" s="3"/>
      <c r="F11" s="4"/>
      <c r="G11" s="4"/>
      <c r="H11" s="4"/>
      <c r="I11" s="4"/>
      <c r="J11" s="4"/>
      <c r="K11" s="4"/>
      <c r="L11" s="4"/>
      <c r="M11" s="4"/>
      <c r="N11" s="5"/>
    </row>
    <row r="12" spans="1:14" ht="15.75">
      <c r="A12" s="71" t="s">
        <v>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5"/>
    </row>
    <row r="13" spans="1:14" ht="15.75">
      <c r="A13" s="71" t="s">
        <v>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5"/>
    </row>
    <row r="14" spans="1:14" ht="15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5"/>
    </row>
    <row r="15" spans="1:13" ht="33" customHeight="1">
      <c r="A15" s="73" t="s">
        <v>6</v>
      </c>
      <c r="B15" s="73" t="s">
        <v>7</v>
      </c>
      <c r="C15" s="73" t="s">
        <v>8</v>
      </c>
      <c r="D15" s="74" t="s">
        <v>33</v>
      </c>
      <c r="E15" s="74"/>
      <c r="F15" s="74"/>
      <c r="G15" s="74"/>
      <c r="H15" s="74"/>
      <c r="I15" s="74"/>
      <c r="J15" s="74"/>
      <c r="K15" s="74"/>
      <c r="L15" s="74"/>
      <c r="M15" s="74" t="s">
        <v>9</v>
      </c>
    </row>
    <row r="16" spans="1:13" ht="60.75" customHeight="1">
      <c r="A16" s="62"/>
      <c r="B16" s="62"/>
      <c r="C16" s="62"/>
      <c r="D16" s="6" t="s">
        <v>10</v>
      </c>
      <c r="E16" s="6" t="s">
        <v>11</v>
      </c>
      <c r="F16" s="6" t="s">
        <v>12</v>
      </c>
      <c r="G16" s="6">
        <v>2022</v>
      </c>
      <c r="H16" s="6" t="s">
        <v>13</v>
      </c>
      <c r="I16" s="6" t="s">
        <v>14</v>
      </c>
      <c r="J16" s="6" t="s">
        <v>15</v>
      </c>
      <c r="K16" s="6" t="s">
        <v>16</v>
      </c>
      <c r="L16" s="6" t="s">
        <v>17</v>
      </c>
      <c r="M16" s="78"/>
    </row>
    <row r="17" spans="1:13" ht="15.75">
      <c r="A17" s="7">
        <v>1</v>
      </c>
      <c r="B17" s="7">
        <v>2</v>
      </c>
      <c r="C17" s="7">
        <v>3</v>
      </c>
      <c r="D17" s="8">
        <v>4</v>
      </c>
      <c r="E17" s="8">
        <v>5</v>
      </c>
      <c r="F17" s="8">
        <v>6</v>
      </c>
      <c r="G17" s="8">
        <v>7</v>
      </c>
      <c r="H17" s="8" t="s">
        <v>18</v>
      </c>
      <c r="I17" s="8" t="s">
        <v>19</v>
      </c>
      <c r="J17" s="8" t="s">
        <v>20</v>
      </c>
      <c r="K17" s="8" t="s">
        <v>21</v>
      </c>
      <c r="L17" s="8">
        <v>12</v>
      </c>
      <c r="M17" s="8">
        <v>13</v>
      </c>
    </row>
    <row r="18" spans="1:13" ht="26.25" customHeight="1">
      <c r="A18" s="68" t="s">
        <v>34</v>
      </c>
      <c r="B18" s="69" t="s">
        <v>22</v>
      </c>
      <c r="C18" s="16" t="s">
        <v>23</v>
      </c>
      <c r="D18" s="17">
        <f>SUM(D19:D21)</f>
        <v>357569.10000000003</v>
      </c>
      <c r="E18" s="17">
        <f aca="true" t="shared" si="0" ref="E18:M18">SUM(E19:E21)</f>
        <v>260583.837</v>
      </c>
      <c r="F18" s="17">
        <f t="shared" si="0"/>
        <v>260288.13700000002</v>
      </c>
      <c r="G18" s="17">
        <f t="shared" si="0"/>
        <v>231230.697</v>
      </c>
      <c r="H18" s="17">
        <f t="shared" si="0"/>
        <v>201170.662</v>
      </c>
      <c r="I18" s="17">
        <f t="shared" si="0"/>
        <v>201170.662</v>
      </c>
      <c r="J18" s="17">
        <f t="shared" si="0"/>
        <v>201170.662</v>
      </c>
      <c r="K18" s="17">
        <f t="shared" si="0"/>
        <v>1005853.5</v>
      </c>
      <c r="L18" s="17">
        <f t="shared" si="0"/>
        <v>1005853.5</v>
      </c>
      <c r="M18" s="17">
        <f t="shared" si="0"/>
        <v>3724890.757</v>
      </c>
    </row>
    <row r="19" spans="1:13" ht="25.5" customHeight="1">
      <c r="A19" s="68"/>
      <c r="B19" s="69"/>
      <c r="C19" s="16" t="s">
        <v>24</v>
      </c>
      <c r="D19" s="18">
        <f>D23+D27</f>
        <v>2916.4</v>
      </c>
      <c r="E19" s="18">
        <f aca="true" t="shared" si="1" ref="E19:L19">E23+E27</f>
        <v>108.9</v>
      </c>
      <c r="F19" s="18">
        <f t="shared" si="1"/>
        <v>113.2</v>
      </c>
      <c r="G19" s="18">
        <f t="shared" si="1"/>
        <v>100.52</v>
      </c>
      <c r="H19" s="18">
        <f t="shared" si="1"/>
        <v>87.45</v>
      </c>
      <c r="I19" s="18">
        <f t="shared" si="1"/>
        <v>87.45</v>
      </c>
      <c r="J19" s="18">
        <f t="shared" si="1"/>
        <v>87.45</v>
      </c>
      <c r="K19" s="18">
        <f t="shared" si="1"/>
        <v>437.25</v>
      </c>
      <c r="L19" s="18">
        <f t="shared" si="1"/>
        <v>437.25</v>
      </c>
      <c r="M19" s="18">
        <f>SUM(D19:L19)</f>
        <v>4375.869999999999</v>
      </c>
    </row>
    <row r="20" spans="1:13" ht="45" customHeight="1">
      <c r="A20" s="68"/>
      <c r="B20" s="69"/>
      <c r="C20" s="16" t="s">
        <v>25</v>
      </c>
      <c r="D20" s="18">
        <f>D24+D28+D37</f>
        <v>281755.4</v>
      </c>
      <c r="E20" s="18">
        <f aca="true" t="shared" si="2" ref="E20:L20">E24+E28+E37</f>
        <v>204988</v>
      </c>
      <c r="F20" s="18">
        <f t="shared" si="2"/>
        <v>204688</v>
      </c>
      <c r="G20" s="18">
        <f t="shared" si="2"/>
        <v>181857.75</v>
      </c>
      <c r="H20" s="18">
        <f t="shared" si="2"/>
        <v>158216.19999999998</v>
      </c>
      <c r="I20" s="18">
        <f t="shared" si="2"/>
        <v>158216.19999999998</v>
      </c>
      <c r="J20" s="18">
        <f t="shared" si="2"/>
        <v>158216.19999999998</v>
      </c>
      <c r="K20" s="18">
        <f t="shared" si="2"/>
        <v>791081.23</v>
      </c>
      <c r="L20" s="18">
        <f t="shared" si="2"/>
        <v>791081.23</v>
      </c>
      <c r="M20" s="18">
        <f>SUM(D20:L20)</f>
        <v>2930100.21</v>
      </c>
    </row>
    <row r="21" spans="1:13" ht="57" customHeight="1">
      <c r="A21" s="68"/>
      <c r="B21" s="69"/>
      <c r="C21" s="19" t="s">
        <v>26</v>
      </c>
      <c r="D21" s="18">
        <f>D25+D29+D35+D38</f>
        <v>72897.3</v>
      </c>
      <c r="E21" s="18">
        <f aca="true" t="shared" si="3" ref="E21:L21">E25+E29+E35+E38</f>
        <v>55486.937000000005</v>
      </c>
      <c r="F21" s="18">
        <f t="shared" si="3"/>
        <v>55486.937000000005</v>
      </c>
      <c r="G21" s="18">
        <f t="shared" si="3"/>
        <v>49272.426999999996</v>
      </c>
      <c r="H21" s="18">
        <f t="shared" si="3"/>
        <v>42867.012</v>
      </c>
      <c r="I21" s="18">
        <f t="shared" si="3"/>
        <v>42867.012</v>
      </c>
      <c r="J21" s="18">
        <f t="shared" si="3"/>
        <v>42867.012</v>
      </c>
      <c r="K21" s="18">
        <f t="shared" si="3"/>
        <v>214335.02000000002</v>
      </c>
      <c r="L21" s="18">
        <f t="shared" si="3"/>
        <v>214335.02000000002</v>
      </c>
      <c r="M21" s="18">
        <f>SUM(D21:L21)</f>
        <v>790414.677</v>
      </c>
    </row>
    <row r="22" spans="1:13" ht="21.75" customHeight="1">
      <c r="A22" s="70" t="s">
        <v>27</v>
      </c>
      <c r="B22" s="61" t="s">
        <v>32</v>
      </c>
      <c r="C22" s="9" t="s">
        <v>23</v>
      </c>
      <c r="D22" s="15">
        <f>SUM(D23:D25)</f>
        <v>348235.4</v>
      </c>
      <c r="E22" s="15">
        <f aca="true" t="shared" si="4" ref="E22:M22">SUM(E23:E25)</f>
        <v>251166.64999999997</v>
      </c>
      <c r="F22" s="15">
        <f t="shared" si="4"/>
        <v>250870.95</v>
      </c>
      <c r="G22" s="15">
        <f t="shared" si="4"/>
        <v>222825.43699999998</v>
      </c>
      <c r="H22" s="15">
        <f t="shared" si="4"/>
        <v>193858.081</v>
      </c>
      <c r="I22" s="15">
        <f t="shared" si="4"/>
        <v>193858.081</v>
      </c>
      <c r="J22" s="15">
        <f t="shared" si="4"/>
        <v>193858.081</v>
      </c>
      <c r="K22" s="15">
        <f t="shared" si="4"/>
        <v>969290.595</v>
      </c>
      <c r="L22" s="15">
        <f t="shared" si="4"/>
        <v>969290.595</v>
      </c>
      <c r="M22" s="15">
        <f t="shared" si="4"/>
        <v>3593253.87</v>
      </c>
    </row>
    <row r="23" spans="1:13" ht="25.5" customHeight="1">
      <c r="A23" s="70"/>
      <c r="B23" s="61"/>
      <c r="C23" s="9" t="s">
        <v>24</v>
      </c>
      <c r="D23" s="15">
        <v>2916.4</v>
      </c>
      <c r="E23" s="15">
        <v>108.9</v>
      </c>
      <c r="F23" s="15">
        <v>113.2</v>
      </c>
      <c r="G23" s="15">
        <v>100.52</v>
      </c>
      <c r="H23" s="15">
        <v>87.45</v>
      </c>
      <c r="I23" s="15">
        <v>87.45</v>
      </c>
      <c r="J23" s="15">
        <v>87.45</v>
      </c>
      <c r="K23" s="15">
        <v>437.25</v>
      </c>
      <c r="L23" s="15">
        <v>437.25</v>
      </c>
      <c r="M23" s="15">
        <f>SUM(D23:L23)</f>
        <v>4375.869999999999</v>
      </c>
    </row>
    <row r="24" spans="1:13" ht="48.75" customHeight="1">
      <c r="A24" s="70"/>
      <c r="B24" s="61"/>
      <c r="C24" s="9" t="s">
        <v>25</v>
      </c>
      <c r="D24" s="15">
        <v>280912</v>
      </c>
      <c r="E24" s="15">
        <v>204116.3</v>
      </c>
      <c r="F24" s="15">
        <v>203816.3</v>
      </c>
      <c r="G24" s="15">
        <v>181040.88</v>
      </c>
      <c r="H24" s="15">
        <v>157505.52</v>
      </c>
      <c r="I24" s="15">
        <v>157505.52</v>
      </c>
      <c r="J24" s="15">
        <v>157505.52</v>
      </c>
      <c r="K24" s="15">
        <v>787527.83</v>
      </c>
      <c r="L24" s="15">
        <v>787527.83</v>
      </c>
      <c r="M24" s="15">
        <f>SUM(D24:L24)</f>
        <v>2917457.7</v>
      </c>
    </row>
    <row r="25" spans="1:13" ht="49.5" customHeight="1">
      <c r="A25" s="70"/>
      <c r="B25" s="61"/>
      <c r="C25" s="10" t="s">
        <v>26</v>
      </c>
      <c r="D25" s="15">
        <v>64407</v>
      </c>
      <c r="E25" s="15">
        <v>46941.45</v>
      </c>
      <c r="F25" s="15">
        <v>46941.45</v>
      </c>
      <c r="G25" s="15">
        <v>41684.037</v>
      </c>
      <c r="H25" s="15">
        <v>36265.111</v>
      </c>
      <c r="I25" s="15">
        <v>36265.111</v>
      </c>
      <c r="J25" s="15">
        <v>36265.111</v>
      </c>
      <c r="K25" s="15">
        <v>181325.515</v>
      </c>
      <c r="L25" s="15">
        <v>181325.515</v>
      </c>
      <c r="M25" s="15">
        <f>SUM(D25:L25)</f>
        <v>671420.3</v>
      </c>
    </row>
    <row r="26" spans="1:13" ht="21" customHeight="1">
      <c r="A26" s="62" t="s">
        <v>27</v>
      </c>
      <c r="B26" s="63" t="s">
        <v>28</v>
      </c>
      <c r="C26" s="9" t="s">
        <v>23</v>
      </c>
      <c r="D26" s="15">
        <f>SUM(D27:D31)</f>
        <v>48.677</v>
      </c>
      <c r="E26" s="15">
        <f aca="true" t="shared" si="5" ref="E26:M26">SUM(E27:E31)</f>
        <v>48.677</v>
      </c>
      <c r="F26" s="15">
        <f t="shared" si="5"/>
        <v>48.677</v>
      </c>
      <c r="G26" s="15">
        <f t="shared" si="5"/>
        <v>43.225</v>
      </c>
      <c r="H26" s="15">
        <f t="shared" si="5"/>
        <v>37.606</v>
      </c>
      <c r="I26" s="15">
        <f t="shared" si="5"/>
        <v>37.606</v>
      </c>
      <c r="J26" s="15">
        <f t="shared" si="5"/>
        <v>37.606</v>
      </c>
      <c r="K26" s="15">
        <f t="shared" si="5"/>
        <v>188.03</v>
      </c>
      <c r="L26" s="15">
        <f t="shared" si="5"/>
        <v>188.03</v>
      </c>
      <c r="M26" s="15">
        <f t="shared" si="5"/>
        <v>678.134</v>
      </c>
    </row>
    <row r="27" spans="1:13" ht="29.25" customHeight="1">
      <c r="A27" s="62"/>
      <c r="B27" s="64"/>
      <c r="C27" s="9" t="s">
        <v>24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f>SUM(D27:L27)</f>
        <v>0</v>
      </c>
    </row>
    <row r="28" spans="1:13" ht="50.25" customHeight="1">
      <c r="A28" s="62"/>
      <c r="B28" s="64"/>
      <c r="C28" s="9" t="s">
        <v>25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f>SUM(D28:L28)</f>
        <v>0</v>
      </c>
    </row>
    <row r="29" spans="1:13" ht="48.75" customHeight="1">
      <c r="A29" s="62"/>
      <c r="B29" s="64"/>
      <c r="C29" s="67" t="s">
        <v>26</v>
      </c>
      <c r="D29" s="59">
        <v>48.677</v>
      </c>
      <c r="E29" s="59">
        <v>48.677</v>
      </c>
      <c r="F29" s="59">
        <v>48.677</v>
      </c>
      <c r="G29" s="59">
        <v>43.225</v>
      </c>
      <c r="H29" s="59">
        <v>37.606</v>
      </c>
      <c r="I29" s="59">
        <v>37.606</v>
      </c>
      <c r="J29" s="59">
        <v>37.606</v>
      </c>
      <c r="K29" s="59">
        <v>188.03</v>
      </c>
      <c r="L29" s="59">
        <v>188.03</v>
      </c>
      <c r="M29" s="59">
        <f>SUM(D29:L29)</f>
        <v>678.134</v>
      </c>
    </row>
    <row r="30" spans="1:13" ht="12.75" customHeight="1" hidden="1">
      <c r="A30" s="62"/>
      <c r="B30" s="64"/>
      <c r="C30" s="67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 customHeight="1" hidden="1">
      <c r="A31" s="62"/>
      <c r="B31" s="65"/>
      <c r="C31" s="67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 customHeight="1">
      <c r="A32" s="60" t="s">
        <v>29</v>
      </c>
      <c r="B32" s="61" t="s">
        <v>30</v>
      </c>
      <c r="C32" s="66" t="s">
        <v>23</v>
      </c>
      <c r="D32" s="59">
        <f aca="true" t="shared" si="6" ref="D32:M32">SUM(D35)</f>
        <v>3125.023</v>
      </c>
      <c r="E32" s="59">
        <f t="shared" si="6"/>
        <v>3118.523</v>
      </c>
      <c r="F32" s="59">
        <f t="shared" si="6"/>
        <v>3118.523</v>
      </c>
      <c r="G32" s="59">
        <f t="shared" si="6"/>
        <v>2769.245</v>
      </c>
      <c r="H32" s="59">
        <f t="shared" si="6"/>
        <v>2409.245</v>
      </c>
      <c r="I32" s="59">
        <f t="shared" si="6"/>
        <v>2409.245</v>
      </c>
      <c r="J32" s="59">
        <f t="shared" si="6"/>
        <v>2409.245</v>
      </c>
      <c r="K32" s="59">
        <f t="shared" si="6"/>
        <v>12046.225</v>
      </c>
      <c r="L32" s="59">
        <f t="shared" si="6"/>
        <v>12046.225</v>
      </c>
      <c r="M32" s="59">
        <f t="shared" si="6"/>
        <v>43451.498999999996</v>
      </c>
    </row>
    <row r="33" spans="1:13" ht="7.5" customHeight="1">
      <c r="A33" s="60"/>
      <c r="B33" s="61"/>
      <c r="C33" s="66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5.25" customHeight="1">
      <c r="A34" s="60"/>
      <c r="B34" s="61"/>
      <c r="C34" s="66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45">
      <c r="A35" s="60"/>
      <c r="B35" s="61"/>
      <c r="C35" s="10" t="s">
        <v>26</v>
      </c>
      <c r="D35" s="15">
        <v>3125.023</v>
      </c>
      <c r="E35" s="15">
        <v>3118.523</v>
      </c>
      <c r="F35" s="15">
        <v>3118.523</v>
      </c>
      <c r="G35" s="15">
        <v>2769.245</v>
      </c>
      <c r="H35" s="15">
        <v>2409.245</v>
      </c>
      <c r="I35" s="15">
        <v>2409.245</v>
      </c>
      <c r="J35" s="15">
        <v>2409.245</v>
      </c>
      <c r="K35" s="15">
        <v>12046.225</v>
      </c>
      <c r="L35" s="15">
        <v>12046.225</v>
      </c>
      <c r="M35" s="15">
        <f>SUM(D35:L35)</f>
        <v>43451.498999999996</v>
      </c>
    </row>
    <row r="36" spans="1:13" ht="27" customHeight="1">
      <c r="A36" s="60" t="s">
        <v>31</v>
      </c>
      <c r="B36" s="60"/>
      <c r="C36" s="9" t="s">
        <v>23</v>
      </c>
      <c r="D36" s="15">
        <f>SUM(D37:D38)</f>
        <v>6160</v>
      </c>
      <c r="E36" s="15">
        <f aca="true" t="shared" si="7" ref="E36:M36">SUM(E37:E38)</f>
        <v>6249.987</v>
      </c>
      <c r="F36" s="15">
        <f t="shared" si="7"/>
        <v>6249.987</v>
      </c>
      <c r="G36" s="15">
        <f t="shared" si="7"/>
        <v>5592.79</v>
      </c>
      <c r="H36" s="15">
        <f t="shared" si="7"/>
        <v>4865.7300000000005</v>
      </c>
      <c r="I36" s="15">
        <f t="shared" si="7"/>
        <v>4865.7300000000005</v>
      </c>
      <c r="J36" s="15">
        <f t="shared" si="7"/>
        <v>4865.7300000000005</v>
      </c>
      <c r="K36" s="15">
        <f t="shared" si="7"/>
        <v>24328.65</v>
      </c>
      <c r="L36" s="15">
        <f t="shared" si="7"/>
        <v>24328.65</v>
      </c>
      <c r="M36" s="15">
        <f t="shared" si="7"/>
        <v>87507.254</v>
      </c>
    </row>
    <row r="37" spans="1:13" ht="49.5" customHeight="1">
      <c r="A37" s="60"/>
      <c r="B37" s="60"/>
      <c r="C37" s="9" t="s">
        <v>25</v>
      </c>
      <c r="D37" s="15">
        <v>843.4</v>
      </c>
      <c r="E37" s="15">
        <v>871.7</v>
      </c>
      <c r="F37" s="15">
        <v>871.7</v>
      </c>
      <c r="G37" s="15">
        <v>816.87</v>
      </c>
      <c r="H37" s="15">
        <v>710.68</v>
      </c>
      <c r="I37" s="15">
        <v>710.68</v>
      </c>
      <c r="J37" s="15">
        <v>710.68</v>
      </c>
      <c r="K37" s="15">
        <v>3553.4</v>
      </c>
      <c r="L37" s="15">
        <v>3553.4</v>
      </c>
      <c r="M37" s="15">
        <f>SUM(D37:L37)</f>
        <v>12642.51</v>
      </c>
    </row>
    <row r="38" spans="1:13" ht="48.75" customHeight="1">
      <c r="A38" s="60"/>
      <c r="B38" s="60"/>
      <c r="C38" s="10" t="s">
        <v>26</v>
      </c>
      <c r="D38" s="15">
        <v>5316.6</v>
      </c>
      <c r="E38" s="15">
        <v>5378.287</v>
      </c>
      <c r="F38" s="15">
        <v>5378.287</v>
      </c>
      <c r="G38" s="15">
        <v>4775.92</v>
      </c>
      <c r="H38" s="15">
        <v>4155.05</v>
      </c>
      <c r="I38" s="15">
        <v>4155.05</v>
      </c>
      <c r="J38" s="15">
        <v>4155.05</v>
      </c>
      <c r="K38" s="15">
        <v>20775.25</v>
      </c>
      <c r="L38" s="15">
        <v>20775.25</v>
      </c>
      <c r="M38" s="15">
        <f>SUM(D38:L38)</f>
        <v>74864.744</v>
      </c>
    </row>
    <row r="39" spans="4:13" ht="12.75">
      <c r="D39" s="12"/>
      <c r="E39" s="13"/>
      <c r="F39" s="13"/>
      <c r="G39" s="13"/>
      <c r="H39" s="13"/>
      <c r="I39" s="13"/>
      <c r="J39" s="13"/>
      <c r="K39" s="11"/>
      <c r="L39" s="11"/>
      <c r="M39" s="11"/>
    </row>
    <row r="41" spans="4:13" ht="12.75"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sheetProtection/>
  <mergeCells count="48">
    <mergeCell ref="M15:M16"/>
    <mergeCell ref="E7:E10"/>
    <mergeCell ref="F7:M7"/>
    <mergeCell ref="F8:M8"/>
    <mergeCell ref="F9:M9"/>
    <mergeCell ref="F10:M10"/>
    <mergeCell ref="C15:C16"/>
    <mergeCell ref="D15:L15"/>
    <mergeCell ref="A7:A10"/>
    <mergeCell ref="B7:B10"/>
    <mergeCell ref="C7:C10"/>
    <mergeCell ref="D7:D10"/>
    <mergeCell ref="G29:G31"/>
    <mergeCell ref="H29:H31"/>
    <mergeCell ref="A18:A21"/>
    <mergeCell ref="B18:B21"/>
    <mergeCell ref="A22:A25"/>
    <mergeCell ref="A12:M12"/>
    <mergeCell ref="A13:M13"/>
    <mergeCell ref="A14:M14"/>
    <mergeCell ref="A15:A16"/>
    <mergeCell ref="B15:B16"/>
    <mergeCell ref="K29:K31"/>
    <mergeCell ref="L29:L31"/>
    <mergeCell ref="M29:M31"/>
    <mergeCell ref="A32:A35"/>
    <mergeCell ref="C32:C34"/>
    <mergeCell ref="D32:D34"/>
    <mergeCell ref="E32:E34"/>
    <mergeCell ref="F32:F34"/>
    <mergeCell ref="C29:C31"/>
    <mergeCell ref="D29:D31"/>
    <mergeCell ref="B22:B25"/>
    <mergeCell ref="A26:A31"/>
    <mergeCell ref="B26:B31"/>
    <mergeCell ref="B32:B35"/>
    <mergeCell ref="I32:I34"/>
    <mergeCell ref="J32:J34"/>
    <mergeCell ref="I29:I31"/>
    <mergeCell ref="J29:J31"/>
    <mergeCell ref="E29:E31"/>
    <mergeCell ref="F29:F31"/>
    <mergeCell ref="K32:K34"/>
    <mergeCell ref="L32:L34"/>
    <mergeCell ref="G32:G34"/>
    <mergeCell ref="H32:H34"/>
    <mergeCell ref="M32:M34"/>
    <mergeCell ref="A36:B38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5" sqref="E15"/>
    </sheetView>
  </sheetViews>
  <sheetFormatPr defaultColWidth="9.140625" defaultRowHeight="12.75"/>
  <cols>
    <col min="1" max="1" width="14.7109375" style="0" customWidth="1"/>
    <col min="2" max="2" width="29.8515625" style="0" customWidth="1"/>
    <col min="3" max="3" width="20.28125" style="0" customWidth="1"/>
    <col min="4" max="4" width="15.28125" style="0" customWidth="1"/>
    <col min="5" max="13" width="11.7109375" style="0" customWidth="1"/>
    <col min="15" max="15" width="10.57421875" style="0" bestFit="1" customWidth="1"/>
  </cols>
  <sheetData>
    <row r="1" spans="1:13" ht="69.75" customHeight="1">
      <c r="A1" s="23"/>
      <c r="B1" s="20"/>
      <c r="C1" s="20"/>
      <c r="D1" s="24"/>
      <c r="E1" s="24"/>
      <c r="F1" s="24"/>
      <c r="G1" s="81"/>
      <c r="H1" s="81"/>
      <c r="I1" s="81"/>
      <c r="J1" s="81"/>
      <c r="K1" s="81" t="s">
        <v>38</v>
      </c>
      <c r="L1" s="81"/>
      <c r="M1" s="81"/>
    </row>
    <row r="2" spans="1:10" ht="25.5" customHeight="1">
      <c r="A2" s="82" t="s">
        <v>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35.25" customHeight="1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25"/>
    </row>
    <row r="4" spans="1:9" ht="16.5" customHeight="1">
      <c r="A4" s="82"/>
      <c r="B4" s="82"/>
      <c r="C4" s="82"/>
      <c r="D4" s="82"/>
      <c r="E4" s="82"/>
      <c r="F4" s="82"/>
      <c r="G4" s="82"/>
      <c r="H4" s="26"/>
      <c r="I4" s="5"/>
    </row>
    <row r="5" spans="1:8" ht="16.5" thickBot="1">
      <c r="A5" s="23"/>
      <c r="B5" s="20"/>
      <c r="C5" s="20"/>
      <c r="D5" s="20"/>
      <c r="E5" s="27"/>
      <c r="F5" s="28"/>
      <c r="G5" s="28"/>
      <c r="H5" s="26"/>
    </row>
    <row r="6" spans="1:13" s="29" customFormat="1" ht="26.25" customHeight="1">
      <c r="A6" s="83" t="s">
        <v>6</v>
      </c>
      <c r="B6" s="85" t="s">
        <v>40</v>
      </c>
      <c r="C6" s="85" t="s">
        <v>41</v>
      </c>
      <c r="D6" s="85" t="s">
        <v>42</v>
      </c>
      <c r="E6" s="87" t="s">
        <v>33</v>
      </c>
      <c r="F6" s="88"/>
      <c r="G6" s="88"/>
      <c r="H6" s="88"/>
      <c r="I6" s="88"/>
      <c r="J6" s="88"/>
      <c r="K6" s="88"/>
      <c r="L6" s="88"/>
      <c r="M6" s="89"/>
    </row>
    <row r="7" spans="1:13" s="29" customFormat="1" ht="51" customHeight="1">
      <c r="A7" s="84"/>
      <c r="B7" s="86"/>
      <c r="C7" s="86"/>
      <c r="D7" s="86"/>
      <c r="E7" s="30">
        <v>2019</v>
      </c>
      <c r="F7" s="30">
        <v>2020</v>
      </c>
      <c r="G7" s="30">
        <v>2021</v>
      </c>
      <c r="H7" s="30">
        <v>2022</v>
      </c>
      <c r="I7" s="30">
        <v>2023</v>
      </c>
      <c r="J7" s="30">
        <v>2024</v>
      </c>
      <c r="K7" s="31">
        <v>2025</v>
      </c>
      <c r="L7" s="31" t="s">
        <v>43</v>
      </c>
      <c r="M7" s="31" t="s">
        <v>44</v>
      </c>
    </row>
    <row r="8" spans="1:13" ht="12.75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4">
        <v>11</v>
      </c>
      <c r="L8" s="34">
        <v>12</v>
      </c>
      <c r="M8" s="34">
        <v>13</v>
      </c>
    </row>
    <row r="9" spans="1:13" ht="18.75" customHeight="1">
      <c r="A9" s="91" t="s">
        <v>45</v>
      </c>
      <c r="B9" s="94" t="s">
        <v>46</v>
      </c>
      <c r="C9" s="94" t="s">
        <v>47</v>
      </c>
      <c r="D9" s="97" t="s">
        <v>9</v>
      </c>
      <c r="E9" s="90">
        <f>E14+E15+E19+E20+E21+E22+E23+E25+E26+E27+E28+E29+E24+E33+E34+E16+E30+E31+E32+E35+E36+E37+E17+E18</f>
        <v>348235.36327000003</v>
      </c>
      <c r="F9" s="90">
        <f aca="true" t="shared" si="0" ref="F9:M9">F14+F15+F19+F20+F21+F22+F23+F25+F26+F27+F28+F29+F24+F33+F34+F16+F30+F31+F32+F35+F36+F37+F17+F18</f>
        <v>255250.94999999998</v>
      </c>
      <c r="G9" s="90">
        <f t="shared" si="0"/>
        <v>254955.25</v>
      </c>
      <c r="H9" s="90">
        <f t="shared" si="0"/>
        <v>226909.737</v>
      </c>
      <c r="I9" s="90">
        <f t="shared" si="0"/>
        <v>197942.381</v>
      </c>
      <c r="J9" s="90">
        <f t="shared" si="0"/>
        <v>197942.381</v>
      </c>
      <c r="K9" s="90">
        <f t="shared" si="0"/>
        <v>197942.381</v>
      </c>
      <c r="L9" s="90">
        <f t="shared" si="0"/>
        <v>989712.0950000001</v>
      </c>
      <c r="M9" s="90">
        <f t="shared" si="0"/>
        <v>989712.0950000001</v>
      </c>
    </row>
    <row r="10" spans="1:13" ht="17.25" customHeight="1">
      <c r="A10" s="92"/>
      <c r="B10" s="95"/>
      <c r="C10" s="95"/>
      <c r="D10" s="98"/>
      <c r="E10" s="90"/>
      <c r="F10" s="90"/>
      <c r="G10" s="90"/>
      <c r="H10" s="90"/>
      <c r="I10" s="90"/>
      <c r="J10" s="90"/>
      <c r="K10" s="90"/>
      <c r="L10" s="90"/>
      <c r="M10" s="90"/>
    </row>
    <row r="11" spans="1:13" ht="24" customHeight="1">
      <c r="A11" s="92"/>
      <c r="B11" s="95"/>
      <c r="C11" s="95"/>
      <c r="D11" s="36" t="s">
        <v>48</v>
      </c>
      <c r="E11" s="35">
        <f aca="true" t="shared" si="1" ref="E11:M11">E28+E31</f>
        <v>2916.39865</v>
      </c>
      <c r="F11" s="35">
        <f t="shared" si="1"/>
        <v>108.9</v>
      </c>
      <c r="G11" s="35">
        <f t="shared" si="1"/>
        <v>113.2</v>
      </c>
      <c r="H11" s="35">
        <f t="shared" si="1"/>
        <v>100.52</v>
      </c>
      <c r="I11" s="35">
        <f t="shared" si="1"/>
        <v>87.45</v>
      </c>
      <c r="J11" s="35">
        <f t="shared" si="1"/>
        <v>87.45</v>
      </c>
      <c r="K11" s="35">
        <f t="shared" si="1"/>
        <v>87.45</v>
      </c>
      <c r="L11" s="35">
        <f t="shared" si="1"/>
        <v>437.25</v>
      </c>
      <c r="M11" s="35">
        <f t="shared" si="1"/>
        <v>437.25</v>
      </c>
    </row>
    <row r="12" spans="1:13" ht="51" customHeight="1">
      <c r="A12" s="92"/>
      <c r="B12" s="95"/>
      <c r="C12" s="95"/>
      <c r="D12" s="36" t="s">
        <v>49</v>
      </c>
      <c r="E12" s="35">
        <f>E16+E20+E21+E24+E25+E26+E27+E29+E32+E34+E36+E18</f>
        <v>280912.00481</v>
      </c>
      <c r="F12" s="35">
        <f aca="true" t="shared" si="2" ref="F12:M12">F16+F20+F21+F24+F25+F26+F27+F29+F32+F34+F36+F18</f>
        <v>204116.30000000002</v>
      </c>
      <c r="G12" s="35">
        <f t="shared" si="2"/>
        <v>203816.30000000002</v>
      </c>
      <c r="H12" s="35">
        <f t="shared" si="2"/>
        <v>181040.88</v>
      </c>
      <c r="I12" s="35">
        <f t="shared" si="2"/>
        <v>157505.52</v>
      </c>
      <c r="J12" s="35">
        <f t="shared" si="2"/>
        <v>157505.52</v>
      </c>
      <c r="K12" s="35">
        <f t="shared" si="2"/>
        <v>157505.52</v>
      </c>
      <c r="L12" s="35">
        <f t="shared" si="2"/>
        <v>787527.8300000001</v>
      </c>
      <c r="M12" s="35">
        <f t="shared" si="2"/>
        <v>787527.8300000001</v>
      </c>
    </row>
    <row r="13" spans="1:13" ht="65.25" customHeight="1">
      <c r="A13" s="93"/>
      <c r="B13" s="96"/>
      <c r="C13" s="96"/>
      <c r="D13" s="36" t="s">
        <v>26</v>
      </c>
      <c r="E13" s="35">
        <f>E14+E15+E19+E22+E23+E30+E33+E35+E37+E17</f>
        <v>64406.95981</v>
      </c>
      <c r="F13" s="35">
        <f aca="true" t="shared" si="3" ref="F13:M13">F14+F15+F19+F22+F23+F30+F33+F35+F37+F17</f>
        <v>51025.75</v>
      </c>
      <c r="G13" s="35">
        <f t="shared" si="3"/>
        <v>51025.75</v>
      </c>
      <c r="H13" s="35">
        <f t="shared" si="3"/>
        <v>45768.33700000001</v>
      </c>
      <c r="I13" s="35">
        <f t="shared" si="3"/>
        <v>40349.41100000001</v>
      </c>
      <c r="J13" s="35">
        <f t="shared" si="3"/>
        <v>40349.41100000001</v>
      </c>
      <c r="K13" s="35">
        <f t="shared" si="3"/>
        <v>40349.41100000001</v>
      </c>
      <c r="L13" s="35">
        <f t="shared" si="3"/>
        <v>201747.01499999998</v>
      </c>
      <c r="M13" s="35">
        <f t="shared" si="3"/>
        <v>201747.01499999998</v>
      </c>
    </row>
    <row r="14" spans="1:16" ht="65.25" customHeight="1">
      <c r="A14" s="99" t="s">
        <v>50</v>
      </c>
      <c r="B14" s="37" t="s">
        <v>51</v>
      </c>
      <c r="C14" s="101" t="s">
        <v>47</v>
      </c>
      <c r="D14" s="39" t="s">
        <v>26</v>
      </c>
      <c r="E14" s="40">
        <v>39664.179</v>
      </c>
      <c r="F14" s="40">
        <v>27624.697</v>
      </c>
      <c r="G14" s="40">
        <v>27624.697</v>
      </c>
      <c r="H14" s="40">
        <v>24530.78</v>
      </c>
      <c r="I14" s="40">
        <v>21341.775</v>
      </c>
      <c r="J14" s="40">
        <v>21341.775</v>
      </c>
      <c r="K14" s="40">
        <v>21341.775</v>
      </c>
      <c r="L14" s="40">
        <v>106708.835</v>
      </c>
      <c r="M14" s="40">
        <f>L14</f>
        <v>106708.835</v>
      </c>
      <c r="O14" s="52"/>
      <c r="P14" s="52"/>
    </row>
    <row r="15" spans="1:16" ht="66" customHeight="1">
      <c r="A15" s="100"/>
      <c r="B15" s="103" t="s">
        <v>107</v>
      </c>
      <c r="C15" s="102"/>
      <c r="D15" s="39" t="s">
        <v>26</v>
      </c>
      <c r="E15" s="58">
        <v>10298.552</v>
      </c>
      <c r="F15" s="40">
        <v>11301.576</v>
      </c>
      <c r="G15" s="40">
        <v>11301.576</v>
      </c>
      <c r="H15" s="40">
        <v>10035.8</v>
      </c>
      <c r="I15" s="40">
        <v>8731.145</v>
      </c>
      <c r="J15" s="40">
        <v>8731.145</v>
      </c>
      <c r="K15" s="40">
        <v>8731.145</v>
      </c>
      <c r="L15" s="40">
        <f>K15*5</f>
        <v>43655.725000000006</v>
      </c>
      <c r="M15" s="40">
        <f>L15</f>
        <v>43655.725000000006</v>
      </c>
      <c r="O15" s="55"/>
      <c r="P15" s="55"/>
    </row>
    <row r="16" spans="1:16" ht="51" customHeight="1">
      <c r="A16" s="100"/>
      <c r="B16" s="104"/>
      <c r="C16" s="102"/>
      <c r="D16" s="39" t="s">
        <v>49</v>
      </c>
      <c r="E16" s="40">
        <v>549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f aca="true" t="shared" si="4" ref="L16:L28">K16*5</f>
        <v>0</v>
      </c>
      <c r="M16" s="40">
        <f aca="true" t="shared" si="5" ref="M16:M32">L16</f>
        <v>0</v>
      </c>
      <c r="O16" s="55"/>
      <c r="P16" s="55"/>
    </row>
    <row r="17" spans="1:16" ht="51" customHeight="1">
      <c r="A17" s="100"/>
      <c r="B17" s="110" t="s">
        <v>108</v>
      </c>
      <c r="C17" s="102"/>
      <c r="D17" s="39" t="s">
        <v>26</v>
      </c>
      <c r="E17" s="58">
        <v>1650.838</v>
      </c>
      <c r="F17" s="40">
        <v>4084.3</v>
      </c>
      <c r="G17" s="40">
        <v>4084.3</v>
      </c>
      <c r="H17" s="40">
        <v>4084.3</v>
      </c>
      <c r="I17" s="40">
        <v>4084.3</v>
      </c>
      <c r="J17" s="40">
        <v>4084.3</v>
      </c>
      <c r="K17" s="40">
        <v>4084.3</v>
      </c>
      <c r="L17" s="40">
        <f t="shared" si="4"/>
        <v>20421.5</v>
      </c>
      <c r="M17" s="40">
        <f t="shared" si="5"/>
        <v>20421.5</v>
      </c>
      <c r="O17" s="55"/>
      <c r="P17" s="55"/>
    </row>
    <row r="18" spans="1:16" ht="51" customHeight="1">
      <c r="A18" s="100"/>
      <c r="B18" s="111"/>
      <c r="C18" s="102"/>
      <c r="D18" s="39" t="s">
        <v>49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f t="shared" si="5"/>
        <v>0</v>
      </c>
      <c r="O18" s="55"/>
      <c r="P18" s="55"/>
    </row>
    <row r="19" spans="1:16" ht="66" customHeight="1">
      <c r="A19" s="100"/>
      <c r="B19" s="41" t="s">
        <v>52</v>
      </c>
      <c r="C19" s="102"/>
      <c r="D19" s="39" t="s">
        <v>26</v>
      </c>
      <c r="E19" s="40">
        <v>10574.596</v>
      </c>
      <c r="F19" s="40">
        <v>7712.677</v>
      </c>
      <c r="G19" s="40">
        <v>7712.677</v>
      </c>
      <c r="H19" s="40">
        <v>6848.857</v>
      </c>
      <c r="I19" s="40">
        <v>5958.506</v>
      </c>
      <c r="J19" s="40">
        <v>5958.506</v>
      </c>
      <c r="K19" s="40">
        <v>5958.506</v>
      </c>
      <c r="L19" s="40">
        <f t="shared" si="4"/>
        <v>29792.530000000002</v>
      </c>
      <c r="M19" s="40">
        <f t="shared" si="5"/>
        <v>29792.530000000002</v>
      </c>
      <c r="O19" s="55"/>
      <c r="P19" s="55"/>
    </row>
    <row r="20" spans="1:16" ht="92.25" customHeight="1">
      <c r="A20" s="99" t="s">
        <v>53</v>
      </c>
      <c r="B20" s="42" t="s">
        <v>54</v>
      </c>
      <c r="C20" s="101" t="s">
        <v>55</v>
      </c>
      <c r="D20" s="43" t="s">
        <v>49</v>
      </c>
      <c r="E20" s="40">
        <v>52694.5</v>
      </c>
      <c r="F20" s="40">
        <v>54439.6</v>
      </c>
      <c r="G20" s="40">
        <v>54439.6</v>
      </c>
      <c r="H20" s="40">
        <v>48342.365</v>
      </c>
      <c r="I20" s="40">
        <v>42057.812</v>
      </c>
      <c r="J20" s="40">
        <v>42057.812</v>
      </c>
      <c r="K20" s="40">
        <v>42057.812</v>
      </c>
      <c r="L20" s="40">
        <f t="shared" si="4"/>
        <v>210289.06</v>
      </c>
      <c r="M20" s="40">
        <f t="shared" si="5"/>
        <v>210289.06</v>
      </c>
      <c r="O20" s="55"/>
      <c r="P20" s="55"/>
    </row>
    <row r="21" spans="1:16" ht="117.75" customHeight="1">
      <c r="A21" s="105"/>
      <c r="B21" s="42" t="s">
        <v>56</v>
      </c>
      <c r="C21" s="106"/>
      <c r="D21" s="43" t="s">
        <v>49</v>
      </c>
      <c r="E21" s="40">
        <v>162219.6</v>
      </c>
      <c r="F21" s="40">
        <v>149020.1</v>
      </c>
      <c r="G21" s="40">
        <v>149020.1</v>
      </c>
      <c r="H21" s="40">
        <v>132381.85</v>
      </c>
      <c r="I21" s="40">
        <v>115172.21</v>
      </c>
      <c r="J21" s="40">
        <v>115172.21</v>
      </c>
      <c r="K21" s="40">
        <v>115172.21</v>
      </c>
      <c r="L21" s="40">
        <v>575861.28</v>
      </c>
      <c r="M21" s="40">
        <f t="shared" si="5"/>
        <v>575861.28</v>
      </c>
      <c r="O21" s="53"/>
      <c r="P21" s="55"/>
    </row>
    <row r="22" spans="1:16" ht="66" customHeight="1">
      <c r="A22" s="99" t="s">
        <v>57</v>
      </c>
      <c r="B22" s="44" t="s">
        <v>58</v>
      </c>
      <c r="C22" s="101" t="s">
        <v>55</v>
      </c>
      <c r="D22" s="39" t="s">
        <v>26</v>
      </c>
      <c r="E22" s="40">
        <v>280</v>
      </c>
      <c r="F22" s="40">
        <v>280</v>
      </c>
      <c r="G22" s="40">
        <v>280</v>
      </c>
      <c r="H22" s="40">
        <v>248.6</v>
      </c>
      <c r="I22" s="40">
        <v>216.285</v>
      </c>
      <c r="J22" s="40">
        <v>216.285</v>
      </c>
      <c r="K22" s="40">
        <v>216.285</v>
      </c>
      <c r="L22" s="40">
        <f t="shared" si="4"/>
        <v>1081.425</v>
      </c>
      <c r="M22" s="40">
        <f t="shared" si="5"/>
        <v>1081.425</v>
      </c>
      <c r="O22" s="55"/>
      <c r="P22" s="55"/>
    </row>
    <row r="23" spans="1:16" ht="66.75" customHeight="1">
      <c r="A23" s="100"/>
      <c r="B23" s="44" t="s">
        <v>59</v>
      </c>
      <c r="C23" s="102"/>
      <c r="D23" s="39" t="s">
        <v>26</v>
      </c>
      <c r="E23" s="40">
        <v>22.5</v>
      </c>
      <c r="F23" s="40">
        <v>22.5</v>
      </c>
      <c r="G23" s="40">
        <v>22.5</v>
      </c>
      <c r="H23" s="40">
        <v>20</v>
      </c>
      <c r="I23" s="40">
        <v>17.4</v>
      </c>
      <c r="J23" s="40">
        <v>17.4</v>
      </c>
      <c r="K23" s="40">
        <v>17.4</v>
      </c>
      <c r="L23" s="40">
        <f t="shared" si="4"/>
        <v>87</v>
      </c>
      <c r="M23" s="40">
        <f t="shared" si="5"/>
        <v>87</v>
      </c>
      <c r="O23" s="55"/>
      <c r="P23" s="55"/>
    </row>
    <row r="24" spans="1:16" ht="54" customHeight="1">
      <c r="A24" s="100"/>
      <c r="B24" s="38" t="s">
        <v>60</v>
      </c>
      <c r="C24" s="106"/>
      <c r="D24" s="39" t="s">
        <v>49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f t="shared" si="4"/>
        <v>0</v>
      </c>
      <c r="M24" s="40">
        <f t="shared" si="5"/>
        <v>0</v>
      </c>
      <c r="O24" s="55"/>
      <c r="P24" s="55"/>
    </row>
    <row r="25" spans="1:16" ht="119.25" customHeight="1">
      <c r="A25" s="99" t="s">
        <v>61</v>
      </c>
      <c r="B25" s="44" t="s">
        <v>62</v>
      </c>
      <c r="C25" s="101" t="s">
        <v>55</v>
      </c>
      <c r="D25" s="43" t="s">
        <v>49</v>
      </c>
      <c r="E25" s="40">
        <v>37.2</v>
      </c>
      <c r="F25" s="40">
        <v>37.2</v>
      </c>
      <c r="G25" s="40">
        <v>37.2</v>
      </c>
      <c r="H25" s="40">
        <v>33.035</v>
      </c>
      <c r="I25" s="40">
        <v>28.74</v>
      </c>
      <c r="J25" s="40">
        <v>28.74</v>
      </c>
      <c r="K25" s="40">
        <v>28.74</v>
      </c>
      <c r="L25" s="40">
        <f t="shared" si="4"/>
        <v>143.7</v>
      </c>
      <c r="M25" s="40">
        <f t="shared" si="5"/>
        <v>143.7</v>
      </c>
      <c r="O25" s="55"/>
      <c r="P25" s="55"/>
    </row>
    <row r="26" spans="1:16" ht="118.5" customHeight="1">
      <c r="A26" s="100"/>
      <c r="B26" s="44" t="s">
        <v>63</v>
      </c>
      <c r="C26" s="106"/>
      <c r="D26" s="43" t="s">
        <v>49</v>
      </c>
      <c r="E26" s="40">
        <v>319.4</v>
      </c>
      <c r="F26" s="40">
        <v>319.4</v>
      </c>
      <c r="G26" s="40">
        <v>319.4</v>
      </c>
      <c r="H26" s="40">
        <v>283.63</v>
      </c>
      <c r="I26" s="40">
        <v>246.758</v>
      </c>
      <c r="J26" s="40">
        <v>246.758</v>
      </c>
      <c r="K26" s="40">
        <v>246.758</v>
      </c>
      <c r="L26" s="40">
        <f t="shared" si="4"/>
        <v>1233.79</v>
      </c>
      <c r="M26" s="40">
        <f t="shared" si="5"/>
        <v>1233.79</v>
      </c>
      <c r="O26" s="55"/>
      <c r="P26" s="55"/>
    </row>
    <row r="27" spans="1:16" ht="68.25" customHeight="1">
      <c r="A27" s="100" t="s">
        <v>64</v>
      </c>
      <c r="B27" s="44" t="s">
        <v>65</v>
      </c>
      <c r="C27" s="101" t="s">
        <v>66</v>
      </c>
      <c r="D27" s="43" t="s">
        <v>49</v>
      </c>
      <c r="E27" s="40"/>
      <c r="F27" s="40">
        <v>300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f t="shared" si="4"/>
        <v>0</v>
      </c>
      <c r="M27" s="40">
        <f t="shared" si="5"/>
        <v>0</v>
      </c>
      <c r="O27" s="55"/>
      <c r="P27" s="55"/>
    </row>
    <row r="28" spans="1:16" ht="83.25" customHeight="1">
      <c r="A28" s="105"/>
      <c r="B28" s="44" t="s">
        <v>67</v>
      </c>
      <c r="C28" s="106"/>
      <c r="D28" s="43" t="s">
        <v>48</v>
      </c>
      <c r="E28" s="40">
        <v>87.39865</v>
      </c>
      <c r="F28" s="40">
        <v>108.9</v>
      </c>
      <c r="G28" s="40">
        <v>113.2</v>
      </c>
      <c r="H28" s="40">
        <v>100.52</v>
      </c>
      <c r="I28" s="40">
        <v>87.45</v>
      </c>
      <c r="J28" s="40">
        <v>87.45</v>
      </c>
      <c r="K28" s="40">
        <v>87.45</v>
      </c>
      <c r="L28" s="40">
        <f t="shared" si="4"/>
        <v>437.25</v>
      </c>
      <c r="M28" s="40">
        <f t="shared" si="5"/>
        <v>437.25</v>
      </c>
      <c r="O28" s="55"/>
      <c r="P28" s="55"/>
    </row>
    <row r="29" spans="1:16" ht="53.25" customHeight="1">
      <c r="A29" s="107" t="s">
        <v>68</v>
      </c>
      <c r="B29" s="103" t="s">
        <v>69</v>
      </c>
      <c r="C29" s="115" t="s">
        <v>55</v>
      </c>
      <c r="D29" s="39" t="s">
        <v>49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f t="shared" si="5"/>
        <v>0</v>
      </c>
      <c r="O29" s="55"/>
      <c r="P29" s="55"/>
    </row>
    <row r="30" spans="1:16" ht="63.75" customHeight="1">
      <c r="A30" s="114"/>
      <c r="B30" s="104"/>
      <c r="C30" s="116"/>
      <c r="D30" s="39" t="s">
        <v>26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f t="shared" si="5"/>
        <v>0</v>
      </c>
      <c r="O30" s="55"/>
      <c r="P30" s="55"/>
    </row>
    <row r="31" spans="1:16" ht="30" customHeight="1">
      <c r="A31" s="107" t="s">
        <v>70</v>
      </c>
      <c r="B31" s="103" t="s">
        <v>71</v>
      </c>
      <c r="C31" s="101" t="s">
        <v>55</v>
      </c>
      <c r="D31" s="39" t="s">
        <v>48</v>
      </c>
      <c r="E31" s="40">
        <v>2829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f t="shared" si="5"/>
        <v>0</v>
      </c>
      <c r="O31" s="55"/>
      <c r="P31" s="55"/>
    </row>
    <row r="32" spans="1:16" ht="54" customHeight="1">
      <c r="A32" s="108"/>
      <c r="B32" s="109"/>
      <c r="C32" s="102"/>
      <c r="D32" s="39" t="s">
        <v>49</v>
      </c>
      <c r="E32" s="40">
        <v>90.29481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f t="shared" si="5"/>
        <v>0</v>
      </c>
      <c r="O32" s="53"/>
      <c r="P32" s="55"/>
    </row>
    <row r="33" spans="1:16" ht="67.5" customHeight="1">
      <c r="A33" s="108"/>
      <c r="B33" s="109"/>
      <c r="C33" s="102"/>
      <c r="D33" s="45" t="s">
        <v>26</v>
      </c>
      <c r="E33" s="40">
        <v>90.29481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O33" s="53"/>
      <c r="P33" s="55"/>
    </row>
    <row r="34" spans="1:16" ht="54.75" customHeight="1">
      <c r="A34" s="63" t="s">
        <v>72</v>
      </c>
      <c r="B34" s="63" t="s">
        <v>73</v>
      </c>
      <c r="C34" s="101" t="s">
        <v>55</v>
      </c>
      <c r="D34" s="43" t="s">
        <v>49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O34" s="53"/>
      <c r="P34" s="55"/>
    </row>
    <row r="35" spans="1:16" ht="64.5" customHeight="1">
      <c r="A35" s="65"/>
      <c r="B35" s="65"/>
      <c r="C35" s="106"/>
      <c r="D35" s="39" t="s">
        <v>26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O35" s="55"/>
      <c r="P35" s="55"/>
    </row>
    <row r="36" spans="1:16" ht="98.25" customHeight="1">
      <c r="A36" s="112" t="s">
        <v>74</v>
      </c>
      <c r="B36" s="63" t="s">
        <v>75</v>
      </c>
      <c r="C36" s="113" t="s">
        <v>76</v>
      </c>
      <c r="D36" s="43" t="s">
        <v>49</v>
      </c>
      <c r="E36" s="40">
        <v>65002.01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O36" s="53"/>
      <c r="P36" s="55"/>
    </row>
    <row r="37" spans="1:18" ht="67.5" customHeight="1">
      <c r="A37" s="112"/>
      <c r="B37" s="65"/>
      <c r="C37" s="113"/>
      <c r="D37" s="39" t="s">
        <v>26</v>
      </c>
      <c r="E37" s="40">
        <v>1826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6"/>
      <c r="O37" s="56"/>
      <c r="P37" s="56"/>
      <c r="Q37" s="46"/>
      <c r="R37" s="46"/>
    </row>
    <row r="38" spans="15:16" ht="12.75">
      <c r="O38" s="55"/>
      <c r="P38" s="55"/>
    </row>
    <row r="39" spans="14:16" ht="12.75">
      <c r="N39" s="54"/>
      <c r="O39" s="55"/>
      <c r="P39" s="55"/>
    </row>
  </sheetData>
  <sheetProtection/>
  <mergeCells count="47">
    <mergeCell ref="B17:B18"/>
    <mergeCell ref="A34:A35"/>
    <mergeCell ref="B34:B35"/>
    <mergeCell ref="C34:C35"/>
    <mergeCell ref="A36:A37"/>
    <mergeCell ref="B36:B37"/>
    <mergeCell ref="C36:C37"/>
    <mergeCell ref="A29:A30"/>
    <mergeCell ref="B29:B30"/>
    <mergeCell ref="C29:C30"/>
    <mergeCell ref="A31:A33"/>
    <mergeCell ref="B31:B33"/>
    <mergeCell ref="C31:C33"/>
    <mergeCell ref="A22:A24"/>
    <mergeCell ref="C22:C24"/>
    <mergeCell ref="A25:A26"/>
    <mergeCell ref="C25:C26"/>
    <mergeCell ref="A27:A28"/>
    <mergeCell ref="C27:C28"/>
    <mergeCell ref="M9:M10"/>
    <mergeCell ref="A14:A19"/>
    <mergeCell ref="C14:C19"/>
    <mergeCell ref="B15:B16"/>
    <mergeCell ref="A20:A21"/>
    <mergeCell ref="C20:C21"/>
    <mergeCell ref="G9:G10"/>
    <mergeCell ref="H9:H10"/>
    <mergeCell ref="I9:I10"/>
    <mergeCell ref="J9:J10"/>
    <mergeCell ref="K9:K10"/>
    <mergeCell ref="L9:L10"/>
    <mergeCell ref="A9:A13"/>
    <mergeCell ref="B9:B13"/>
    <mergeCell ref="C9:C13"/>
    <mergeCell ref="D9:D10"/>
    <mergeCell ref="E9:E10"/>
    <mergeCell ref="F9:F10"/>
    <mergeCell ref="G1:J1"/>
    <mergeCell ref="K1:M1"/>
    <mergeCell ref="A2:J2"/>
    <mergeCell ref="A3:I3"/>
    <mergeCell ref="A4:G4"/>
    <mergeCell ref="A6:A7"/>
    <mergeCell ref="B6:B7"/>
    <mergeCell ref="C6:C7"/>
    <mergeCell ref="D6:D7"/>
    <mergeCell ref="E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4.00390625" style="0" customWidth="1"/>
    <col min="2" max="2" width="20.57421875" style="0" customWidth="1"/>
    <col min="3" max="3" width="18.421875" style="0" customWidth="1"/>
    <col min="4" max="4" width="12.00390625" style="0" customWidth="1"/>
    <col min="5" max="5" width="12.7109375" style="0" customWidth="1"/>
  </cols>
  <sheetData>
    <row r="1" ht="9.75" customHeight="1"/>
    <row r="2" spans="9:15" ht="12.75">
      <c r="I2" s="117" t="s">
        <v>109</v>
      </c>
      <c r="J2" s="117"/>
      <c r="K2" s="117"/>
      <c r="L2" s="117"/>
      <c r="M2" s="117"/>
      <c r="N2" s="117"/>
      <c r="O2" s="117"/>
    </row>
    <row r="3" spans="9:15" ht="12.75">
      <c r="I3" s="117" t="s">
        <v>110</v>
      </c>
      <c r="J3" s="117"/>
      <c r="K3" s="117"/>
      <c r="L3" s="117"/>
      <c r="M3" s="117"/>
      <c r="N3" s="117"/>
      <c r="O3" s="117"/>
    </row>
    <row r="4" spans="9:15" ht="12.75">
      <c r="I4" s="117" t="s">
        <v>111</v>
      </c>
      <c r="J4" s="117"/>
      <c r="K4" s="117"/>
      <c r="L4" s="117"/>
      <c r="M4" s="117"/>
      <c r="N4" s="117"/>
      <c r="O4" s="117"/>
    </row>
    <row r="5" spans="9:15" ht="12.75">
      <c r="I5" s="117" t="s">
        <v>112</v>
      </c>
      <c r="J5" s="117"/>
      <c r="K5" s="117"/>
      <c r="L5" s="117"/>
      <c r="M5" s="117"/>
      <c r="N5" s="117"/>
      <c r="O5" s="117"/>
    </row>
    <row r="6" spans="9:15" ht="12.75">
      <c r="I6" s="117" t="s">
        <v>113</v>
      </c>
      <c r="J6" s="117"/>
      <c r="K6" s="117"/>
      <c r="L6" s="117"/>
      <c r="M6" s="117"/>
      <c r="N6" s="117"/>
      <c r="O6" s="117"/>
    </row>
    <row r="7" spans="9:15" ht="12.75">
      <c r="I7" s="117" t="s">
        <v>114</v>
      </c>
      <c r="J7" s="117"/>
      <c r="K7" s="117"/>
      <c r="L7" s="117"/>
      <c r="M7" s="117"/>
      <c r="N7" s="117"/>
      <c r="O7" s="117"/>
    </row>
    <row r="8" spans="9:15" ht="12.75">
      <c r="I8" s="117" t="s">
        <v>115</v>
      </c>
      <c r="J8" s="117"/>
      <c r="K8" s="117"/>
      <c r="L8" s="117"/>
      <c r="M8" s="117"/>
      <c r="N8" s="117"/>
      <c r="O8" s="117"/>
    </row>
    <row r="9" spans="9:15" ht="7.5" customHeight="1">
      <c r="I9" s="57"/>
      <c r="J9" s="57"/>
      <c r="K9" s="57"/>
      <c r="L9" s="57"/>
      <c r="M9" s="57"/>
      <c r="N9" s="57"/>
      <c r="O9" s="57"/>
    </row>
    <row r="10" spans="1:13" ht="15.75">
      <c r="A10" s="118" t="s">
        <v>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ht="15.75">
      <c r="A11" s="118" t="s">
        <v>77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ht="15.75">
      <c r="A12" s="118" t="s">
        <v>78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3" ht="15.75">
      <c r="A13" s="118" t="s">
        <v>79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ht="7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4" ht="22.5" customHeight="1">
      <c r="A15" s="119" t="s">
        <v>6</v>
      </c>
      <c r="B15" s="119" t="s">
        <v>80</v>
      </c>
      <c r="C15" s="119" t="s">
        <v>81</v>
      </c>
      <c r="D15" s="119" t="s">
        <v>82</v>
      </c>
      <c r="E15" s="119" t="s">
        <v>8</v>
      </c>
      <c r="F15" s="119" t="s">
        <v>83</v>
      </c>
      <c r="G15" s="119"/>
      <c r="H15" s="119"/>
      <c r="I15" s="119"/>
      <c r="J15" s="119"/>
      <c r="K15" s="119"/>
      <c r="L15" s="119"/>
      <c r="M15" s="119"/>
      <c r="N15" s="119"/>
    </row>
    <row r="16" spans="1:14" ht="73.5" customHeight="1">
      <c r="A16" s="119"/>
      <c r="B16" s="119"/>
      <c r="C16" s="119"/>
      <c r="D16" s="119"/>
      <c r="E16" s="119"/>
      <c r="F16" s="48">
        <v>2019</v>
      </c>
      <c r="G16" s="48">
        <v>2020</v>
      </c>
      <c r="H16" s="48">
        <v>2021</v>
      </c>
      <c r="I16" s="48">
        <v>2022</v>
      </c>
      <c r="J16" s="48">
        <v>2023</v>
      </c>
      <c r="K16" s="48">
        <v>2024</v>
      </c>
      <c r="L16" s="48">
        <v>2025</v>
      </c>
      <c r="M16" s="48" t="s">
        <v>84</v>
      </c>
      <c r="N16" s="48" t="s">
        <v>85</v>
      </c>
    </row>
    <row r="17" spans="1:14" ht="12.75">
      <c r="A17" s="48">
        <v>1</v>
      </c>
      <c r="B17" s="48">
        <v>2</v>
      </c>
      <c r="C17" s="48">
        <v>3</v>
      </c>
      <c r="D17" s="48">
        <v>4</v>
      </c>
      <c r="E17" s="48">
        <v>9</v>
      </c>
      <c r="F17" s="48">
        <v>10</v>
      </c>
      <c r="G17" s="48">
        <v>11</v>
      </c>
      <c r="H17" s="48">
        <v>12</v>
      </c>
      <c r="I17" s="48">
        <v>13</v>
      </c>
      <c r="J17" s="48">
        <v>14</v>
      </c>
      <c r="K17" s="48">
        <v>15</v>
      </c>
      <c r="L17" s="48">
        <v>16</v>
      </c>
      <c r="M17" s="48">
        <v>17</v>
      </c>
      <c r="N17" s="48">
        <v>18</v>
      </c>
    </row>
    <row r="18" spans="1:14" ht="29.25" customHeight="1">
      <c r="A18" s="120" t="s">
        <v>29</v>
      </c>
      <c r="B18" s="120" t="s">
        <v>86</v>
      </c>
      <c r="C18" s="66"/>
      <c r="D18" s="120" t="s">
        <v>87</v>
      </c>
      <c r="E18" s="49" t="s">
        <v>23</v>
      </c>
      <c r="F18" s="50">
        <f>SUM(F19:F21)</f>
        <v>3125.023</v>
      </c>
      <c r="G18" s="50">
        <f aca="true" t="shared" si="0" ref="G18:N18">SUM(G19:G21)</f>
        <v>3118.523</v>
      </c>
      <c r="H18" s="50">
        <f t="shared" si="0"/>
        <v>3118.523</v>
      </c>
      <c r="I18" s="50">
        <f t="shared" si="0"/>
        <v>2769.2450000000003</v>
      </c>
      <c r="J18" s="50">
        <f t="shared" si="0"/>
        <v>2409.245</v>
      </c>
      <c r="K18" s="50">
        <f t="shared" si="0"/>
        <v>2409.245</v>
      </c>
      <c r="L18" s="50">
        <f t="shared" si="0"/>
        <v>2409.245</v>
      </c>
      <c r="M18" s="50">
        <f t="shared" si="0"/>
        <v>12046.225</v>
      </c>
      <c r="N18" s="50">
        <f t="shared" si="0"/>
        <v>12046.225</v>
      </c>
    </row>
    <row r="19" spans="1:14" ht="33" customHeight="1">
      <c r="A19" s="120"/>
      <c r="B19" s="120"/>
      <c r="C19" s="66"/>
      <c r="D19" s="120"/>
      <c r="E19" s="49" t="s">
        <v>88</v>
      </c>
      <c r="F19" s="50">
        <f>F24+F28+F34</f>
        <v>0</v>
      </c>
      <c r="G19" s="50">
        <f aca="true" t="shared" si="1" ref="G19:N19">G24+G28+G34</f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0</v>
      </c>
      <c r="M19" s="50">
        <f t="shared" si="1"/>
        <v>0</v>
      </c>
      <c r="N19" s="50">
        <f t="shared" si="1"/>
        <v>0</v>
      </c>
    </row>
    <row r="20" spans="1:14" ht="33" customHeight="1">
      <c r="A20" s="120"/>
      <c r="B20" s="120"/>
      <c r="C20" s="66"/>
      <c r="D20" s="120"/>
      <c r="E20" s="49" t="s">
        <v>89</v>
      </c>
      <c r="F20" s="50">
        <f>F25+F30+F35</f>
        <v>3125.023</v>
      </c>
      <c r="G20" s="50">
        <f aca="true" t="shared" si="2" ref="G20:N21">G25+G30+G35</f>
        <v>3118.523</v>
      </c>
      <c r="H20" s="50">
        <f t="shared" si="2"/>
        <v>3118.523</v>
      </c>
      <c r="I20" s="50">
        <f t="shared" si="2"/>
        <v>2769.2450000000003</v>
      </c>
      <c r="J20" s="50">
        <f t="shared" si="2"/>
        <v>2409.245</v>
      </c>
      <c r="K20" s="50">
        <f t="shared" si="2"/>
        <v>2409.245</v>
      </c>
      <c r="L20" s="50">
        <f t="shared" si="2"/>
        <v>2409.245</v>
      </c>
      <c r="M20" s="50">
        <f t="shared" si="2"/>
        <v>12046.225</v>
      </c>
      <c r="N20" s="50">
        <f t="shared" si="2"/>
        <v>12046.225</v>
      </c>
    </row>
    <row r="21" spans="1:14" ht="35.25" customHeight="1">
      <c r="A21" s="120"/>
      <c r="B21" s="120"/>
      <c r="C21" s="66"/>
      <c r="D21" s="120"/>
      <c r="E21" s="49" t="s">
        <v>90</v>
      </c>
      <c r="F21" s="50">
        <f>F26+F31+F36</f>
        <v>0</v>
      </c>
      <c r="G21" s="50">
        <f t="shared" si="2"/>
        <v>0</v>
      </c>
      <c r="H21" s="50">
        <f t="shared" si="2"/>
        <v>0</v>
      </c>
      <c r="I21" s="50">
        <f t="shared" si="2"/>
        <v>0</v>
      </c>
      <c r="J21" s="50">
        <f t="shared" si="2"/>
        <v>0</v>
      </c>
      <c r="K21" s="50">
        <f t="shared" si="2"/>
        <v>0</v>
      </c>
      <c r="L21" s="50">
        <f t="shared" si="2"/>
        <v>0</v>
      </c>
      <c r="M21" s="50">
        <f t="shared" si="2"/>
        <v>0</v>
      </c>
      <c r="N21" s="50">
        <f t="shared" si="2"/>
        <v>0</v>
      </c>
    </row>
    <row r="22" spans="1:14" ht="38.25" customHeight="1">
      <c r="A22" s="121" t="s">
        <v>91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 ht="107.25" customHeight="1">
      <c r="A23" s="120" t="s">
        <v>92</v>
      </c>
      <c r="B23" s="120" t="s">
        <v>93</v>
      </c>
      <c r="C23" s="120" t="s">
        <v>94</v>
      </c>
      <c r="D23" s="120" t="s">
        <v>87</v>
      </c>
      <c r="E23" s="48" t="s">
        <v>23</v>
      </c>
      <c r="F23" s="51">
        <f>SUM(F24:F26)</f>
        <v>142.463</v>
      </c>
      <c r="G23" s="51">
        <f aca="true" t="shared" si="3" ref="G23:N23">SUM(G24:G26)</f>
        <v>135.963</v>
      </c>
      <c r="H23" s="51">
        <f t="shared" si="3"/>
        <v>135.963</v>
      </c>
      <c r="I23" s="51">
        <f t="shared" si="3"/>
        <v>120.735</v>
      </c>
      <c r="J23" s="51">
        <f t="shared" si="3"/>
        <v>105.04</v>
      </c>
      <c r="K23" s="51">
        <f t="shared" si="3"/>
        <v>105.04</v>
      </c>
      <c r="L23" s="51">
        <f t="shared" si="3"/>
        <v>105.04</v>
      </c>
      <c r="M23" s="51">
        <f t="shared" si="3"/>
        <v>525.2</v>
      </c>
      <c r="N23" s="51">
        <f t="shared" si="3"/>
        <v>525.2</v>
      </c>
    </row>
    <row r="24" spans="1:14" ht="22.5">
      <c r="A24" s="120"/>
      <c r="B24" s="120"/>
      <c r="C24" s="120"/>
      <c r="D24" s="120"/>
      <c r="E24" s="49" t="s">
        <v>88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</row>
    <row r="25" spans="1:14" ht="30" customHeight="1">
      <c r="A25" s="120"/>
      <c r="B25" s="120"/>
      <c r="C25" s="120"/>
      <c r="D25" s="120"/>
      <c r="E25" s="49" t="s">
        <v>89</v>
      </c>
      <c r="F25" s="51">
        <v>142.463</v>
      </c>
      <c r="G25" s="51">
        <v>135.963</v>
      </c>
      <c r="H25" s="51">
        <v>135.963</v>
      </c>
      <c r="I25" s="51">
        <v>120.735</v>
      </c>
      <c r="J25" s="51">
        <v>105.04</v>
      </c>
      <c r="K25" s="51">
        <v>105.04</v>
      </c>
      <c r="L25" s="51">
        <v>105.04</v>
      </c>
      <c r="M25" s="51">
        <v>525.2</v>
      </c>
      <c r="N25" s="51">
        <v>525.2</v>
      </c>
    </row>
    <row r="26" spans="1:14" ht="36" customHeight="1">
      <c r="A26" s="120"/>
      <c r="B26" s="120"/>
      <c r="C26" s="120"/>
      <c r="D26" s="120"/>
      <c r="E26" s="49" t="s">
        <v>90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</row>
    <row r="27" spans="1:14" ht="21" customHeight="1">
      <c r="A27" s="120" t="s">
        <v>95</v>
      </c>
      <c r="B27" s="120" t="s">
        <v>96</v>
      </c>
      <c r="C27" s="120" t="s">
        <v>97</v>
      </c>
      <c r="D27" s="120" t="s">
        <v>98</v>
      </c>
      <c r="E27" s="49" t="s">
        <v>23</v>
      </c>
      <c r="F27" s="51">
        <f>SUM(F28:F31)</f>
        <v>2982.56</v>
      </c>
      <c r="G27" s="51">
        <f aca="true" t="shared" si="4" ref="G27:N27">SUM(G28:G31)</f>
        <v>2982.56</v>
      </c>
      <c r="H27" s="51">
        <f t="shared" si="4"/>
        <v>2982.56</v>
      </c>
      <c r="I27" s="51">
        <f t="shared" si="4"/>
        <v>2648.51</v>
      </c>
      <c r="J27" s="51">
        <f t="shared" si="4"/>
        <v>2304.205</v>
      </c>
      <c r="K27" s="51">
        <f t="shared" si="4"/>
        <v>2304.205</v>
      </c>
      <c r="L27" s="51">
        <f t="shared" si="4"/>
        <v>2304.205</v>
      </c>
      <c r="M27" s="51">
        <f t="shared" si="4"/>
        <v>11521.025</v>
      </c>
      <c r="N27" s="51">
        <f t="shared" si="4"/>
        <v>11521.025</v>
      </c>
    </row>
    <row r="28" spans="1:14" ht="20.25" customHeight="1">
      <c r="A28" s="120"/>
      <c r="B28" s="120"/>
      <c r="C28" s="120"/>
      <c r="D28" s="120"/>
      <c r="E28" s="120" t="s">
        <v>88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</row>
    <row r="29" spans="1:14" ht="3" customHeight="1">
      <c r="A29" s="120"/>
      <c r="B29" s="120"/>
      <c r="C29" s="120"/>
      <c r="D29" s="120"/>
      <c r="E29" s="120"/>
      <c r="F29" s="123"/>
      <c r="G29" s="123"/>
      <c r="H29" s="123"/>
      <c r="I29" s="123"/>
      <c r="J29" s="123"/>
      <c r="K29" s="123"/>
      <c r="L29" s="123"/>
      <c r="M29" s="123"/>
      <c r="N29" s="123"/>
    </row>
    <row r="30" spans="1:14" ht="30" customHeight="1">
      <c r="A30" s="120"/>
      <c r="B30" s="120"/>
      <c r="C30" s="120"/>
      <c r="D30" s="120"/>
      <c r="E30" s="49" t="s">
        <v>89</v>
      </c>
      <c r="F30" s="51">
        <v>2982.56</v>
      </c>
      <c r="G30" s="51">
        <v>2982.56</v>
      </c>
      <c r="H30" s="51">
        <v>2982.56</v>
      </c>
      <c r="I30" s="51">
        <v>2648.51</v>
      </c>
      <c r="J30" s="51">
        <v>2304.205</v>
      </c>
      <c r="K30" s="51">
        <v>2304.205</v>
      </c>
      <c r="L30" s="51">
        <v>2304.205</v>
      </c>
      <c r="M30" s="51">
        <v>11521.025</v>
      </c>
      <c r="N30" s="51">
        <v>11521.025</v>
      </c>
    </row>
    <row r="31" spans="1:14" ht="74.25" customHeight="1">
      <c r="A31" s="120"/>
      <c r="B31" s="120"/>
      <c r="C31" s="120"/>
      <c r="D31" s="120"/>
      <c r="E31" s="49" t="s">
        <v>90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</row>
    <row r="32" spans="1:14" ht="106.5" customHeight="1">
      <c r="A32" s="49" t="s">
        <v>99</v>
      </c>
      <c r="B32" s="49" t="s">
        <v>100</v>
      </c>
      <c r="C32" s="49" t="s">
        <v>101</v>
      </c>
      <c r="D32" s="49" t="s">
        <v>102</v>
      </c>
      <c r="E32" s="49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23.25" customHeight="1">
      <c r="A33" s="120" t="s">
        <v>103</v>
      </c>
      <c r="B33" s="120" t="s">
        <v>104</v>
      </c>
      <c r="C33" s="120" t="s">
        <v>105</v>
      </c>
      <c r="D33" s="120" t="s">
        <v>106</v>
      </c>
      <c r="E33" s="49" t="s">
        <v>23</v>
      </c>
      <c r="F33" s="51">
        <f>SUM(F34:F36)</f>
        <v>0</v>
      </c>
      <c r="G33" s="51">
        <f aca="true" t="shared" si="5" ref="G33:N33">SUM(G34:G36)</f>
        <v>0</v>
      </c>
      <c r="H33" s="51">
        <f t="shared" si="5"/>
        <v>0</v>
      </c>
      <c r="I33" s="51">
        <f t="shared" si="5"/>
        <v>0</v>
      </c>
      <c r="J33" s="51">
        <f t="shared" si="5"/>
        <v>0</v>
      </c>
      <c r="K33" s="51">
        <f t="shared" si="5"/>
        <v>0</v>
      </c>
      <c r="L33" s="51">
        <f t="shared" si="5"/>
        <v>0</v>
      </c>
      <c r="M33" s="51">
        <f t="shared" si="5"/>
        <v>0</v>
      </c>
      <c r="N33" s="51">
        <f t="shared" si="5"/>
        <v>0</v>
      </c>
    </row>
    <row r="34" spans="1:14" ht="30" customHeight="1">
      <c r="A34" s="120"/>
      <c r="B34" s="120"/>
      <c r="C34" s="120"/>
      <c r="D34" s="120"/>
      <c r="E34" s="49" t="s">
        <v>88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</row>
    <row r="35" spans="1:14" ht="32.25" customHeight="1">
      <c r="A35" s="120"/>
      <c r="B35" s="120"/>
      <c r="C35" s="120"/>
      <c r="D35" s="120"/>
      <c r="E35" s="49" t="s">
        <v>89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</row>
    <row r="36" spans="1:14" ht="87.75" customHeight="1">
      <c r="A36" s="120"/>
      <c r="B36" s="120"/>
      <c r="C36" s="120"/>
      <c r="D36" s="120"/>
      <c r="E36" s="49" t="s">
        <v>90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</row>
  </sheetData>
  <sheetProtection/>
  <mergeCells count="44">
    <mergeCell ref="I28:I29"/>
    <mergeCell ref="J28:J29"/>
    <mergeCell ref="E28:E29"/>
    <mergeCell ref="F28:F29"/>
    <mergeCell ref="M28:M29"/>
    <mergeCell ref="N28:N29"/>
    <mergeCell ref="A33:A36"/>
    <mergeCell ref="B33:B36"/>
    <mergeCell ref="C33:C36"/>
    <mergeCell ref="D33:D36"/>
    <mergeCell ref="G28:G29"/>
    <mergeCell ref="H28:H29"/>
    <mergeCell ref="A23:A26"/>
    <mergeCell ref="B23:B26"/>
    <mergeCell ref="C23:C26"/>
    <mergeCell ref="D23:D26"/>
    <mergeCell ref="K28:K29"/>
    <mergeCell ref="L28:L29"/>
    <mergeCell ref="A27:A31"/>
    <mergeCell ref="B27:B31"/>
    <mergeCell ref="C27:C31"/>
    <mergeCell ref="D27:D31"/>
    <mergeCell ref="F15:N15"/>
    <mergeCell ref="A18:A21"/>
    <mergeCell ref="B18:B21"/>
    <mergeCell ref="C18:C21"/>
    <mergeCell ref="D18:D21"/>
    <mergeCell ref="A22:N22"/>
    <mergeCell ref="I8:O8"/>
    <mergeCell ref="A10:M10"/>
    <mergeCell ref="A11:M11"/>
    <mergeCell ref="A12:M12"/>
    <mergeCell ref="A13:M13"/>
    <mergeCell ref="A15:A16"/>
    <mergeCell ref="B15:B16"/>
    <mergeCell ref="C15:C16"/>
    <mergeCell ref="D15:D16"/>
    <mergeCell ref="E15:E16"/>
    <mergeCell ref="I2:O2"/>
    <mergeCell ref="I3:O3"/>
    <mergeCell ref="I4:O4"/>
    <mergeCell ref="I5:O5"/>
    <mergeCell ref="I6:O6"/>
    <mergeCell ref="I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2019-09-11T08:46:39Z</cp:lastPrinted>
  <dcterms:created xsi:type="dcterms:W3CDTF">1996-10-08T23:32:33Z</dcterms:created>
  <dcterms:modified xsi:type="dcterms:W3CDTF">2019-09-11T13:25:01Z</dcterms:modified>
  <cp:category/>
  <cp:version/>
  <cp:contentType/>
  <cp:contentStatus/>
</cp:coreProperties>
</file>