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Программа Развитие образования" sheetId="1" r:id="rId1"/>
    <sheet name="Подпрограмма Господдержка" sheetId="2" r:id="rId2"/>
    <sheet name="Подпрограмма Молодежь" sheetId="3" r:id="rId3"/>
    <sheet name="Попрограмма патриот. воспитание" sheetId="4" r:id="rId4"/>
  </sheets>
  <definedNames>
    <definedName name="_xlnm.Print_Area" localSheetId="1">'Подпрограмма Господдержка'!$A$1:$N$57</definedName>
    <definedName name="_xlnm.Print_Area" localSheetId="3">'Попрограмма патриот. воспитание'!$A$1:$O$46</definedName>
    <definedName name="_xlnm.Print_Area" localSheetId="0">'Программа Развитие образования'!$A$1:$M$38</definedName>
  </definedNames>
  <calcPr fullCalcOnLoad="1"/>
</workbook>
</file>

<file path=xl/sharedStrings.xml><?xml version="1.0" encoding="utf-8"?>
<sst xmlns="http://schemas.openxmlformats.org/spreadsheetml/2006/main" count="279" uniqueCount="150">
  <si>
    <t>Приложение № 3</t>
  </si>
  <si>
    <t>к муниципальной программе Ядринского района</t>
  </si>
  <si>
    <t>Чувашской Республики «Развитие</t>
  </si>
  <si>
    <t>образования»</t>
  </si>
  <si>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</si>
  <si>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</si>
  <si>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</si>
  <si>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</si>
  <si>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</si>
  <si>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</si>
  <si>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2019 г.</t>
  </si>
  <si>
    <t>2020 г.</t>
  </si>
  <si>
    <t>2021г</t>
  </si>
  <si>
    <t>2023 г.</t>
  </si>
  <si>
    <t>2024 г.</t>
  </si>
  <si>
    <t>2025 г.</t>
  </si>
  <si>
    <t>2026-2030 гг</t>
  </si>
  <si>
    <t>2031-2035 гг</t>
  </si>
  <si>
    <t> 8</t>
  </si>
  <si>
    <t>9 </t>
  </si>
  <si>
    <t>10 </t>
  </si>
  <si>
    <t>11 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</si>
  <si>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</si>
  <si>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</si>
  <si>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</si>
  <si>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</si>
  <si>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</si>
  <si>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</si>
  <si>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</si>
  <si>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</si>
  <si>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</si>
  <si>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</si>
  <si>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</si>
  <si>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t>Расходы по годам, тыс.рублей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</si>
  <si>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</si>
  <si>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>Ядринской районной администрации</t>
  </si>
  <si>
    <t>Чувашской Республики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</si>
  <si>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</si>
  <si>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</si>
  <si>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Наименование подпрограммы муниципальной  программы Ядринского района Чувашской Республики,  основных мероприятий</t>
  </si>
  <si>
    <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</si>
  <si>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Источник финансирования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</si>
  <si>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</si>
  <si>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</si>
  <si>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</si>
  <si>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</si>
  <si>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</si>
  <si>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Федеральный бюджет</t>
  </si>
  <si>
    <t>Республиканский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</si>
  <si>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</si>
  <si>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</si>
  <si>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3. Обеспечение деятельности муниципальных дошкольных образовательных организаций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</si>
  <si>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</si>
  <si>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</si>
  <si>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</si>
  <si>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</si>
  <si>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</si>
  <si>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</si>
  <si>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2.Поддержка талантливой и одаренной молодежи</t>
  </si>
  <si>
    <t>3.Ежегодные денежные поощрения и гранты Главы Чувашской Республики для поддержки инноваций в сфере образования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</si>
  <si>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</si>
  <si>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</si>
  <si>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</si>
  <si>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</si>
  <si>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</si>
  <si>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</si>
  <si>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</si>
  <si>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</si>
  <si>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</si>
  <si>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</si>
  <si>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</si>
  <si>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</si>
  <si>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</si>
  <si>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</si>
  <si>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</si>
  <si>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</si>
  <si>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реализации подпрограммы «Молодёжь Ядринского района Чувашской Республики»</t>
  </si>
  <si>
    <t xml:space="preserve"> муниципальной  программы Ядринского района Чувашской Республики «Развитие образования»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</si>
  <si>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</si>
  <si>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</si>
  <si>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</si>
  <si>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</si>
  <si>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Расходы по годам, тыс. рублей</t>
  </si>
  <si>
    <t>2026–2030</t>
  </si>
  <si>
    <t>2031–2035</t>
  </si>
  <si>
    <t>«Молодёжь Ядринского района Чувашской Республики»</t>
  </si>
  <si>
    <t>ответственный исполнитель – отдел социального развития, отдел образования Ядринской районной администрации Чувашской Республики</t>
  </si>
  <si>
    <t xml:space="preserve">республиканский бюджет </t>
  </si>
  <si>
    <t>местные бюджеты</t>
  </si>
  <si>
    <t>внебюджетные источники</t>
  </si>
  <si>
    <t>Цель «Создание условий для активного включения молодых граждан в процесс социально-экономического, общественно-политического и  культурного развития Ядринского района»</t>
  </si>
  <si>
    <t>Основное мероприя­тие 1</t>
  </si>
  <si>
    <t>Мероприятия по вовлечению молодёжи в социальную практику</t>
  </si>
  <si>
    <t>повышение эффективности организации работы с детьми  и молодёжью; совершенствование системы общественно-государственного партнёрства в сфере реализации  государственной молодёжной политики;  поддержка талантливой и одарённой молодёжи; информационное обеспечение государственной молодёжной политики</t>
  </si>
  <si>
    <t>Основное мероприя­тие 2</t>
  </si>
  <si>
    <t>Организация отдыха детей</t>
  </si>
  <si>
    <t>Повышение эффективности организации работы с детьми и молодёжью, государственная поддержка талантливой и одарённой молодёжи; поддержка молодых людей в трудной жизненной ситуации</t>
  </si>
  <si>
    <r>
      <t xml:space="preserve">ответственный исполнитель – отдел образования Ядринской районной администрации Чувашской Республики; </t>
    </r>
    <r>
      <rPr>
        <sz val="8"/>
        <rFont val="Times New Roman"/>
        <family val="1"/>
      </rPr>
      <t>БУ «Ядринский КЦ СОН» Минтруда Чувашии</t>
    </r>
  </si>
  <si>
    <t>Основное мероприятие 3</t>
  </si>
  <si>
    <t>Реализация мероприятий регионального проекта «Социальная активность»</t>
  </si>
  <si>
    <t>Создание условий для поддержки добровольчества (волонтёрства) в молодёжной среде; поддержка общественных инициатив и проектов в молодёжной среде</t>
  </si>
  <si>
    <t>ответственный исполнитель – отдел социального развития; отдел образования Ядринской районной администрации</t>
  </si>
  <si>
    <t>Основное мероприя­тие 4</t>
  </si>
  <si>
    <t>Поддержка молодёжного предпринимательства</t>
  </si>
  <si>
    <t>государственная поддержка молодёжного предпринимательства; поддержка талантливой и одарённой молодёжи</t>
  </si>
  <si>
    <t>ответственный исполнитель – отдел социального развития; отдел образования Ядринской районной администрации Чувашской Республики; КУ ЦЗН Ядринского района Минтруда ЧР</t>
  </si>
  <si>
    <t>2.1 Обеспечение деятельности муниципальных организаций дополнительного образования</t>
  </si>
  <si>
    <t>2.2        Обеспечение функционирования модели персонифицированного финансирования дополнительного образования детей</t>
  </si>
  <si>
    <t>Приложение № 3 к подпрограмме</t>
  </si>
  <si>
    <t xml:space="preserve"> «Молодежь Ядринского района</t>
  </si>
  <si>
    <t>Чувашской Республики»</t>
  </si>
  <si>
    <t>муниципальной программы</t>
  </si>
  <si>
    <t>Ядринского района</t>
  </si>
  <si>
    <t xml:space="preserve"> Чувашской Республики</t>
  </si>
  <si>
    <t xml:space="preserve"> «Развитие образования» </t>
  </si>
  <si>
    <t>2.Укрепление материально-технической базы муниципальных общеобразовательных организаций (в части приведения в соответствие с санитарно-гигиеническими и противопожарными требованиями)</t>
  </si>
  <si>
    <t>2. Капитальный ремонт зданий муниципальных общеобразовательных организаций, имеющих износ 50 проценнтов и выше</t>
  </si>
  <si>
    <t>к подпрограмме «Патриотическое</t>
  </si>
  <si>
    <t xml:space="preserve"> воспитание и допризывная подготовка</t>
  </si>
  <si>
    <t>молодёжи Ядринского района</t>
  </si>
  <si>
    <t xml:space="preserve"> Чувашской Республики»</t>
  </si>
  <si>
    <t xml:space="preserve"> Ядринского района</t>
  </si>
  <si>
    <t xml:space="preserve"> «Развитие образования»</t>
  </si>
  <si>
    <t xml:space="preserve">реализации подпрограммы «Патриотическое воспитание и допризывная подготовка молодежи Ядринского района </t>
  </si>
  <si>
    <t>Чувашской Республики» муниципальной  программы Ядринского района Чувашской Республики «Развитие образования»</t>
  </si>
  <si>
    <t>«Патриотическое воспитание и допризывная подготовка молодежи Ядринского района Чувашской Республики»</t>
  </si>
  <si>
    <t>ответственный исполнитель – отдел образования Ядринской районной администрации Чувашской Республики</t>
  </si>
  <si>
    <t>Цель «Совершенствование и дальнейшее развитие целостной системы патриотического воспитания и допризывной подготовки молодежи Ядринского района»</t>
  </si>
  <si>
    <t>Организационно-методическое совершенствование системы патриотического воспитания и допризывной подготовки молодёжи</t>
  </si>
  <si>
    <t>повышение уровня профессионального образования специалистов по патриотическому воспитанию</t>
  </si>
  <si>
    <t>Развитие физической культуры и допризывной подготовки молодежи</t>
  </si>
  <si>
    <t>увеличение доли детей и молодежи, вовлеченных в военно-техни­ческие виды спорта, мероприятия по реализации Всероссийского физкультурно-спортивного комплекса «Готов к труду и обороне» (ГТО)</t>
  </si>
  <si>
    <t>Развитие и поддержка кадетского  и юнармейского движения</t>
  </si>
  <si>
    <t>оказание информационно-методической и финансовой помощи ка­детскому и юнармейскому движению</t>
  </si>
  <si>
    <t>Развитие и поддержка поискового движения</t>
  </si>
  <si>
    <t>оказание информационно-методической и финансовой помощи поисковым отрядам и объединениям</t>
  </si>
  <si>
    <t>Основное мероприятие 1</t>
  </si>
  <si>
    <t>Основное мероприятие 2</t>
  </si>
  <si>
    <t>Основное мероприятие 3</t>
  </si>
  <si>
    <t>Основное мероприятие 4</t>
  </si>
  <si>
    <t>республиканский бюджет  Чувашской Республики</t>
  </si>
  <si>
    <t>3.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</si>
  <si>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педагогичесвим работникам государственных и муниципальных общеобразовательных организаций Чувашской Республики</t>
  </si>
  <si>
    <t>1. Ежемесячное денежное вознаграждения за  классное руководство педагогическим работникам государственных и муниципальных общеобразовательных организаций</t>
  </si>
  <si>
    <t>Приложение №1 к постановлению</t>
  </si>
  <si>
    <t>Приложение №2 к постановлению</t>
  </si>
  <si>
    <t>Приложение №3 к постановлению</t>
  </si>
  <si>
    <t>Приложение №4 к постановлению</t>
  </si>
  <si>
    <t>от  28.10. 2020 г.   № 703</t>
  </si>
  <si>
    <t>от  __.__.2020 г.   № 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</si>
</sst>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9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 horizontal="center"/>
    </xf>
    <xf numFmtId="193" fontId="8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93" fontId="11" fillId="0" borderId="10" xfId="0" applyNumberFormat="1" applyFont="1" applyBorder="1" applyAlignment="1">
      <alignment horizontal="center" vertical="top"/>
    </xf>
    <xf numFmtId="193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3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16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19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193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justify" vertical="top"/>
    </xf>
    <xf numFmtId="14" fontId="0" fillId="0" borderId="0" xfId="0" applyNumberFormat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Border="1" applyAlignment="1">
      <alignment horizontal="center" vertical="top"/>
    </xf>
    <xf numFmtId="193" fontId="1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1" fillId="0" borderId="14" xfId="0" applyNumberFormat="1" applyFont="1" applyBorder="1" applyAlignment="1">
      <alignment horizontal="center" vertical="top"/>
    </xf>
    <xf numFmtId="193" fontId="11" fillId="0" borderId="14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2" fontId="56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93" fontId="1" fillId="0" borderId="13" xfId="0" applyNumberFormat="1" applyFont="1" applyFill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indent="15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93" fontId="1" fillId="0" borderId="13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93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9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93" fontId="1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93" fontId="1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justify" vertical="top"/>
    </xf>
    <xf numFmtId="0" fontId="1" fillId="0" borderId="18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192" fontId="5" fillId="0" borderId="13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3.8515625" style="0" customWidth="1"/>
    <col min="4" max="10" width="9.8515625" style="0" customWidth="1"/>
    <col min="11" max="11" width="11.7109375" style="0" customWidth="1"/>
    <col min="12" max="12" width="11.28125" style="0" customWidth="1"/>
    <col min="13" max="13" width="15.57421875" style="0" customWidth="1"/>
    <col min="15" max="15" width="11.00390625" style="0" customWidth="1"/>
    <col min="16" max="16" width="9.140625" style="0" customWidth="1"/>
  </cols>
  <sheetData>
    <row r="1" spans="6:13" ht="12.75">
      <c r="F1" s="5"/>
      <c r="G1" s="5"/>
      <c r="H1" s="5"/>
      <c r="I1" s="5"/>
      <c r="J1" s="5"/>
      <c r="K1" s="5"/>
      <c r="L1" s="5"/>
      <c r="M1" s="5"/>
    </row>
    <row r="2" spans="6:13" ht="16.5">
      <c r="F2" s="5"/>
      <c r="G2" s="5"/>
      <c r="H2" s="5"/>
      <c r="I2" s="5"/>
      <c r="J2" s="5"/>
      <c r="K2" s="22" t="s">
        <v>144</v>
      </c>
      <c r="L2" s="22"/>
      <c r="M2" s="22"/>
    </row>
    <row r="3" spans="6:13" ht="16.5">
      <c r="F3" s="5"/>
      <c r="G3" s="5"/>
      <c r="H3" s="5"/>
      <c r="I3" s="5"/>
      <c r="J3" s="5"/>
      <c r="K3" s="22" t="s">
        <v>35</v>
      </c>
      <c r="L3" s="22"/>
      <c r="M3" s="22"/>
    </row>
    <row r="4" spans="6:13" ht="16.5">
      <c r="F4" s="5"/>
      <c r="G4" s="5"/>
      <c r="H4" s="5"/>
      <c r="I4" s="5"/>
      <c r="J4" s="5"/>
      <c r="K4" s="22" t="s">
        <v>36</v>
      </c>
      <c r="L4" s="22"/>
      <c r="M4" s="22"/>
    </row>
    <row r="5" spans="6:13" ht="16.5">
      <c r="F5" s="5"/>
      <c r="G5" s="5"/>
      <c r="H5" s="5"/>
      <c r="I5" s="5"/>
      <c r="J5" s="5"/>
      <c r="K5" s="21" t="s">
        <v>148</v>
      </c>
      <c r="L5" s="21"/>
      <c r="M5" s="21"/>
    </row>
    <row r="6" spans="6:13" ht="8.25" customHeight="1">
      <c r="F6" s="5"/>
      <c r="G6" s="5"/>
      <c r="H6" s="5"/>
      <c r="I6" s="5"/>
      <c r="J6" s="5"/>
      <c r="K6" s="21"/>
      <c r="L6" s="21"/>
      <c r="M6" s="21"/>
    </row>
    <row r="7" spans="1:14" ht="15.75" customHeight="1">
      <c r="A7" s="110"/>
      <c r="B7" s="111"/>
      <c r="C7" s="111"/>
      <c r="D7" s="112"/>
      <c r="E7" s="112"/>
      <c r="F7" s="89"/>
      <c r="G7" s="89"/>
      <c r="H7" s="89"/>
      <c r="I7" s="89"/>
      <c r="J7" s="114" t="s">
        <v>0</v>
      </c>
      <c r="K7" s="114"/>
      <c r="L7" s="114"/>
      <c r="M7" s="114"/>
      <c r="N7" s="5"/>
    </row>
    <row r="8" spans="1:14" ht="15.75" customHeight="1">
      <c r="A8" s="110"/>
      <c r="B8" s="111"/>
      <c r="C8" s="111"/>
      <c r="D8" s="112"/>
      <c r="E8" s="112"/>
      <c r="F8" s="89"/>
      <c r="G8" s="90"/>
      <c r="H8" s="90"/>
      <c r="I8" s="90"/>
      <c r="J8" s="114" t="s">
        <v>1</v>
      </c>
      <c r="K8" s="114"/>
      <c r="L8" s="114"/>
      <c r="M8" s="114"/>
      <c r="N8" s="5"/>
    </row>
    <row r="9" spans="1:14" ht="15.75" customHeight="1">
      <c r="A9" s="110"/>
      <c r="B9" s="111"/>
      <c r="C9" s="111"/>
      <c r="D9" s="112"/>
      <c r="E9" s="112"/>
      <c r="F9" s="89"/>
      <c r="G9" s="90"/>
      <c r="H9" s="90"/>
      <c r="I9" s="90"/>
      <c r="J9" s="114" t="s">
        <v>2</v>
      </c>
      <c r="K9" s="114"/>
      <c r="L9" s="114"/>
      <c r="M9" s="114"/>
      <c r="N9" s="5"/>
    </row>
    <row r="10" spans="1:14" ht="15" customHeight="1">
      <c r="A10" s="110"/>
      <c r="B10" s="111"/>
      <c r="C10" s="111"/>
      <c r="D10" s="112"/>
      <c r="E10" s="112"/>
      <c r="F10" s="89"/>
      <c r="G10" s="89"/>
      <c r="H10" s="89"/>
      <c r="I10" s="89"/>
      <c r="J10" s="114" t="s">
        <v>3</v>
      </c>
      <c r="K10" s="114"/>
      <c r="L10" s="114"/>
      <c r="M10" s="114"/>
      <c r="N10" s="5"/>
    </row>
    <row r="11" spans="1:14" ht="15.75">
      <c r="A11" s="1"/>
      <c r="B11" s="2"/>
      <c r="C11" s="2"/>
      <c r="D11" s="3"/>
      <c r="E11" s="3"/>
      <c r="F11" s="4"/>
      <c r="G11" s="4"/>
      <c r="H11" s="4"/>
      <c r="I11" s="4"/>
      <c r="J11" s="4"/>
      <c r="K11" s="4"/>
      <c r="L11" s="4"/>
      <c r="M11" s="4"/>
      <c r="N11" s="5"/>
    </row>
    <row r="12" spans="1:14" ht="15.75">
      <c r="A12" s="106" t="s">
        <v>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5"/>
    </row>
    <row r="13" spans="1:14" ht="15.75">
      <c r="A13" s="106" t="s">
        <v>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5"/>
    </row>
    <row r="14" spans="1:14" ht="15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5"/>
    </row>
    <row r="15" spans="1:13" ht="33" customHeight="1">
      <c r="A15" s="108" t="s">
        <v>6</v>
      </c>
      <c r="B15" s="108" t="s">
        <v>7</v>
      </c>
      <c r="C15" s="108" t="s">
        <v>8</v>
      </c>
      <c r="D15" s="109" t="s">
        <v>33</v>
      </c>
      <c r="E15" s="109"/>
      <c r="F15" s="109"/>
      <c r="G15" s="109"/>
      <c r="H15" s="109"/>
      <c r="I15" s="109"/>
      <c r="J15" s="109"/>
      <c r="K15" s="109"/>
      <c r="L15" s="109"/>
      <c r="M15" s="109" t="s">
        <v>9</v>
      </c>
    </row>
    <row r="16" spans="1:16" ht="60.75" customHeight="1">
      <c r="A16" s="94"/>
      <c r="B16" s="94"/>
      <c r="C16" s="94"/>
      <c r="D16" s="6" t="s">
        <v>10</v>
      </c>
      <c r="E16" s="6" t="s">
        <v>11</v>
      </c>
      <c r="F16" s="6" t="s">
        <v>12</v>
      </c>
      <c r="G16" s="6">
        <v>2022</v>
      </c>
      <c r="H16" s="6" t="s">
        <v>13</v>
      </c>
      <c r="I16" s="6" t="s">
        <v>14</v>
      </c>
      <c r="J16" s="6" t="s">
        <v>15</v>
      </c>
      <c r="K16" s="6" t="s">
        <v>16</v>
      </c>
      <c r="L16" s="6" t="s">
        <v>17</v>
      </c>
      <c r="M16" s="113"/>
      <c r="O16" s="66"/>
      <c r="P16" s="66"/>
    </row>
    <row r="17" spans="1:13" ht="15.75">
      <c r="A17" s="7">
        <v>1</v>
      </c>
      <c r="B17" s="7">
        <v>2</v>
      </c>
      <c r="C17" s="7">
        <v>3</v>
      </c>
      <c r="D17" s="8">
        <v>4</v>
      </c>
      <c r="E17" s="8">
        <v>5</v>
      </c>
      <c r="F17" s="8">
        <v>6</v>
      </c>
      <c r="G17" s="8">
        <v>7</v>
      </c>
      <c r="H17" s="8" t="s">
        <v>18</v>
      </c>
      <c r="I17" s="8" t="s">
        <v>19</v>
      </c>
      <c r="J17" s="8" t="s">
        <v>20</v>
      </c>
      <c r="K17" s="8" t="s">
        <v>21</v>
      </c>
      <c r="L17" s="8">
        <v>12</v>
      </c>
      <c r="M17" s="8">
        <v>13</v>
      </c>
    </row>
    <row r="18" spans="1:19" ht="26.25" customHeight="1">
      <c r="A18" s="103" t="s">
        <v>34</v>
      </c>
      <c r="B18" s="104" t="s">
        <v>22</v>
      </c>
      <c r="C18" s="16" t="s">
        <v>23</v>
      </c>
      <c r="D18" s="17">
        <f>SUM(D19:D21)</f>
        <v>343165.677</v>
      </c>
      <c r="E18" s="17">
        <f aca="true" t="shared" si="0" ref="E18:M18">SUM(E19:E21)</f>
        <v>319779.913</v>
      </c>
      <c r="F18" s="17">
        <f t="shared" si="0"/>
        <v>292080.768</v>
      </c>
      <c r="G18" s="17">
        <f t="shared" si="0"/>
        <v>296099.968</v>
      </c>
      <c r="H18" s="17">
        <f t="shared" si="0"/>
        <v>211598.651</v>
      </c>
      <c r="I18" s="17">
        <f t="shared" si="0"/>
        <v>211598.651</v>
      </c>
      <c r="J18" s="17">
        <f t="shared" si="0"/>
        <v>211598.651</v>
      </c>
      <c r="K18" s="17">
        <f t="shared" si="0"/>
        <v>1057993.4849999999</v>
      </c>
      <c r="L18" s="17">
        <f t="shared" si="0"/>
        <v>1057993.4849999999</v>
      </c>
      <c r="M18" s="17">
        <f t="shared" si="0"/>
        <v>4001909.249</v>
      </c>
      <c r="N18" s="71"/>
      <c r="O18" s="68"/>
      <c r="P18" s="68"/>
      <c r="Q18" s="74"/>
      <c r="S18" s="74"/>
    </row>
    <row r="19" spans="1:19" ht="25.5" customHeight="1">
      <c r="A19" s="103"/>
      <c r="B19" s="104"/>
      <c r="C19" s="16" t="s">
        <v>24</v>
      </c>
      <c r="D19" s="18">
        <f>D23+D27</f>
        <v>2916.4</v>
      </c>
      <c r="E19" s="18">
        <f aca="true" t="shared" si="1" ref="E19:M19">E23+E27</f>
        <v>8753</v>
      </c>
      <c r="F19" s="18">
        <f t="shared" si="1"/>
        <v>11480.9</v>
      </c>
      <c r="G19" s="18">
        <f t="shared" si="1"/>
        <v>15025.6</v>
      </c>
      <c r="H19" s="18">
        <f t="shared" si="1"/>
        <v>87.45</v>
      </c>
      <c r="I19" s="18">
        <f t="shared" si="1"/>
        <v>87.45</v>
      </c>
      <c r="J19" s="18">
        <f t="shared" si="1"/>
        <v>87.45</v>
      </c>
      <c r="K19" s="18">
        <f t="shared" si="1"/>
        <v>437.25</v>
      </c>
      <c r="L19" s="18">
        <f t="shared" si="1"/>
        <v>437.25</v>
      </c>
      <c r="M19" s="18">
        <f t="shared" si="1"/>
        <v>39312.74999999999</v>
      </c>
      <c r="N19" s="72"/>
      <c r="O19" s="69"/>
      <c r="P19" s="69"/>
      <c r="Q19" s="74"/>
      <c r="S19" s="74"/>
    </row>
    <row r="20" spans="1:19" ht="45" customHeight="1">
      <c r="A20" s="103"/>
      <c r="B20" s="104"/>
      <c r="C20" s="16" t="s">
        <v>25</v>
      </c>
      <c r="D20" s="18">
        <f>D24+D28+D37</f>
        <v>293247.7</v>
      </c>
      <c r="E20" s="18">
        <f aca="true" t="shared" si="2" ref="E20:M20">E24+E28+E37</f>
        <v>249176.3</v>
      </c>
      <c r="F20" s="18">
        <f t="shared" si="2"/>
        <v>219234.5</v>
      </c>
      <c r="G20" s="18">
        <f t="shared" si="2"/>
        <v>219552.3</v>
      </c>
      <c r="H20" s="18">
        <f t="shared" si="2"/>
        <v>158216.19999999998</v>
      </c>
      <c r="I20" s="18">
        <f t="shared" si="2"/>
        <v>158216.19999999998</v>
      </c>
      <c r="J20" s="18">
        <f t="shared" si="2"/>
        <v>158216.19999999998</v>
      </c>
      <c r="K20" s="18">
        <f t="shared" si="2"/>
        <v>791081.23</v>
      </c>
      <c r="L20" s="18">
        <f t="shared" si="2"/>
        <v>791081.23</v>
      </c>
      <c r="M20" s="18">
        <f t="shared" si="2"/>
        <v>3038021.86</v>
      </c>
      <c r="N20" s="72"/>
      <c r="O20" s="69"/>
      <c r="P20" s="69"/>
      <c r="Q20" s="74"/>
      <c r="S20" s="74"/>
    </row>
    <row r="21" spans="1:19" ht="57" customHeight="1">
      <c r="A21" s="103"/>
      <c r="B21" s="104"/>
      <c r="C21" s="19" t="s">
        <v>26</v>
      </c>
      <c r="D21" s="18">
        <f>D25+D29+D35+D38</f>
        <v>47001.577000000005</v>
      </c>
      <c r="E21" s="18">
        <f aca="true" t="shared" si="3" ref="E21:M21">E25+E29+E35+E38</f>
        <v>61850.613000000005</v>
      </c>
      <c r="F21" s="18">
        <f t="shared" si="3"/>
        <v>61365.368</v>
      </c>
      <c r="G21" s="18">
        <f t="shared" si="3"/>
        <v>61522.068</v>
      </c>
      <c r="H21" s="18">
        <f t="shared" si="3"/>
        <v>53295.001000000004</v>
      </c>
      <c r="I21" s="18">
        <f t="shared" si="3"/>
        <v>53295.001000000004</v>
      </c>
      <c r="J21" s="18">
        <f t="shared" si="3"/>
        <v>53295.001000000004</v>
      </c>
      <c r="K21" s="18">
        <f t="shared" si="3"/>
        <v>266475.005</v>
      </c>
      <c r="L21" s="18">
        <f t="shared" si="3"/>
        <v>266475.005</v>
      </c>
      <c r="M21" s="18">
        <f t="shared" si="3"/>
        <v>924574.639</v>
      </c>
      <c r="N21" s="72"/>
      <c r="O21" s="69"/>
      <c r="P21" s="69"/>
      <c r="Q21" s="74"/>
      <c r="S21" s="74"/>
    </row>
    <row r="22" spans="1:19" ht="21.75" customHeight="1">
      <c r="A22" s="105" t="s">
        <v>27</v>
      </c>
      <c r="B22" s="93" t="s">
        <v>32</v>
      </c>
      <c r="C22" s="9" t="s">
        <v>23</v>
      </c>
      <c r="D22" s="15">
        <f>SUM(D23:D25)</f>
        <v>333667.7</v>
      </c>
      <c r="E22" s="15">
        <f aca="true" t="shared" si="4" ref="E22:M22">SUM(E23:E25)</f>
        <v>313371.39999999997</v>
      </c>
      <c r="F22" s="15">
        <f t="shared" si="4"/>
        <v>282836.4</v>
      </c>
      <c r="G22" s="15">
        <f t="shared" si="4"/>
        <v>286855.6</v>
      </c>
      <c r="H22" s="15">
        <f t="shared" si="4"/>
        <v>204286.07</v>
      </c>
      <c r="I22" s="15">
        <f t="shared" si="4"/>
        <v>204286.07</v>
      </c>
      <c r="J22" s="15">
        <f t="shared" si="4"/>
        <v>204286.07</v>
      </c>
      <c r="K22" s="15">
        <f t="shared" si="4"/>
        <v>1021430.58</v>
      </c>
      <c r="L22" s="15">
        <f t="shared" si="4"/>
        <v>1021430.58</v>
      </c>
      <c r="M22" s="15">
        <f t="shared" si="4"/>
        <v>3872450.4699999997</v>
      </c>
      <c r="N22" s="73"/>
      <c r="O22" s="70"/>
      <c r="P22" s="70"/>
      <c r="Q22" s="74"/>
      <c r="S22" s="74"/>
    </row>
    <row r="23" spans="1:19" ht="25.5" customHeight="1">
      <c r="A23" s="105"/>
      <c r="B23" s="93"/>
      <c r="C23" s="9" t="s">
        <v>24</v>
      </c>
      <c r="D23" s="15">
        <v>2916.4</v>
      </c>
      <c r="E23" s="15">
        <v>8753</v>
      </c>
      <c r="F23" s="15">
        <v>11480.9</v>
      </c>
      <c r="G23" s="15">
        <v>15025.6</v>
      </c>
      <c r="H23" s="15">
        <v>87.45</v>
      </c>
      <c r="I23" s="15">
        <v>87.45</v>
      </c>
      <c r="J23" s="15">
        <v>87.45</v>
      </c>
      <c r="K23" s="15">
        <v>437.25</v>
      </c>
      <c r="L23" s="15">
        <v>437.25</v>
      </c>
      <c r="M23" s="15">
        <f>SUM(D23:L23)</f>
        <v>39312.74999999999</v>
      </c>
      <c r="Q23" s="74"/>
      <c r="S23" s="74"/>
    </row>
    <row r="24" spans="1:19" ht="48.75" customHeight="1">
      <c r="A24" s="105"/>
      <c r="B24" s="93"/>
      <c r="C24" s="9" t="s">
        <v>25</v>
      </c>
      <c r="D24" s="76">
        <v>292404.3</v>
      </c>
      <c r="E24" s="15">
        <v>248578.3</v>
      </c>
      <c r="F24" s="15">
        <v>218623.7</v>
      </c>
      <c r="G24" s="15">
        <v>218941.5</v>
      </c>
      <c r="H24" s="15">
        <v>157505.52</v>
      </c>
      <c r="I24" s="15">
        <v>157505.52</v>
      </c>
      <c r="J24" s="15">
        <v>157505.52</v>
      </c>
      <c r="K24" s="15">
        <v>787527.83</v>
      </c>
      <c r="L24" s="15">
        <v>787527.83</v>
      </c>
      <c r="M24" s="15">
        <f>SUM(D24:L24)</f>
        <v>3026120.02</v>
      </c>
      <c r="O24" s="63"/>
      <c r="P24" s="5"/>
      <c r="Q24" s="74"/>
      <c r="S24" s="74"/>
    </row>
    <row r="25" spans="1:19" ht="49.5" customHeight="1">
      <c r="A25" s="105"/>
      <c r="B25" s="93"/>
      <c r="C25" s="10" t="s">
        <v>26</v>
      </c>
      <c r="D25" s="76">
        <v>38347</v>
      </c>
      <c r="E25" s="15">
        <v>56040.1</v>
      </c>
      <c r="F25" s="15">
        <v>52731.8</v>
      </c>
      <c r="G25" s="15">
        <v>52888.5</v>
      </c>
      <c r="H25" s="15">
        <v>46693.1</v>
      </c>
      <c r="I25" s="15">
        <v>46693.1</v>
      </c>
      <c r="J25" s="15">
        <v>46693.1</v>
      </c>
      <c r="K25" s="15">
        <v>233465.5</v>
      </c>
      <c r="L25" s="15">
        <v>233465.5</v>
      </c>
      <c r="M25" s="15">
        <f>SUM(D25:L25)</f>
        <v>807017.7</v>
      </c>
      <c r="O25" s="63"/>
      <c r="P25" s="63"/>
      <c r="Q25" s="74"/>
      <c r="S25" s="74"/>
    </row>
    <row r="26" spans="1:17" ht="21" customHeight="1">
      <c r="A26" s="94" t="s">
        <v>27</v>
      </c>
      <c r="B26" s="95" t="s">
        <v>28</v>
      </c>
      <c r="C26" s="9" t="s">
        <v>23</v>
      </c>
      <c r="D26" s="15">
        <f>SUM(D27:D31)</f>
        <v>48.677</v>
      </c>
      <c r="E26" s="15">
        <f aca="true" t="shared" si="5" ref="E26:M26">SUM(E27:E31)</f>
        <v>48.677</v>
      </c>
      <c r="F26" s="15">
        <f t="shared" si="5"/>
        <v>48.677</v>
      </c>
      <c r="G26" s="15">
        <f t="shared" si="5"/>
        <v>48.677</v>
      </c>
      <c r="H26" s="15">
        <f t="shared" si="5"/>
        <v>37.606</v>
      </c>
      <c r="I26" s="15">
        <f t="shared" si="5"/>
        <v>37.606</v>
      </c>
      <c r="J26" s="15">
        <f t="shared" si="5"/>
        <v>37.606</v>
      </c>
      <c r="K26" s="15">
        <f t="shared" si="5"/>
        <v>188.03</v>
      </c>
      <c r="L26" s="15">
        <f t="shared" si="5"/>
        <v>188.03</v>
      </c>
      <c r="M26" s="15">
        <f t="shared" si="5"/>
        <v>683.586</v>
      </c>
      <c r="Q26" s="74"/>
    </row>
    <row r="27" spans="1:17" ht="29.25" customHeight="1">
      <c r="A27" s="94"/>
      <c r="B27" s="96"/>
      <c r="C27" s="9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>SUM(D27:L27)</f>
        <v>0</v>
      </c>
      <c r="Q27" s="74"/>
    </row>
    <row r="28" spans="1:17" ht="50.25" customHeight="1">
      <c r="A28" s="94"/>
      <c r="B28" s="96"/>
      <c r="C28" s="9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SUM(D28:L28)</f>
        <v>0</v>
      </c>
      <c r="Q28" s="74"/>
    </row>
    <row r="29" spans="1:17" ht="48.75" customHeight="1">
      <c r="A29" s="94"/>
      <c r="B29" s="96"/>
      <c r="C29" s="102" t="s">
        <v>26</v>
      </c>
      <c r="D29" s="91">
        <v>48.677</v>
      </c>
      <c r="E29" s="91">
        <v>48.677</v>
      </c>
      <c r="F29" s="98">
        <v>48.677</v>
      </c>
      <c r="G29" s="98">
        <v>48.677</v>
      </c>
      <c r="H29" s="91">
        <v>37.606</v>
      </c>
      <c r="I29" s="91">
        <v>37.606</v>
      </c>
      <c r="J29" s="91">
        <v>37.606</v>
      </c>
      <c r="K29" s="91">
        <v>188.03</v>
      </c>
      <c r="L29" s="91">
        <v>188.03</v>
      </c>
      <c r="M29" s="91">
        <f>SUM(D29:L29)</f>
        <v>683.586</v>
      </c>
      <c r="Q29" s="74"/>
    </row>
    <row r="30" spans="1:17" ht="12" customHeight="1">
      <c r="A30" s="94"/>
      <c r="B30" s="96"/>
      <c r="C30" s="102"/>
      <c r="D30" s="91"/>
      <c r="E30" s="91"/>
      <c r="F30" s="99"/>
      <c r="G30" s="99"/>
      <c r="H30" s="91"/>
      <c r="I30" s="91"/>
      <c r="J30" s="91"/>
      <c r="K30" s="91"/>
      <c r="L30" s="91"/>
      <c r="M30" s="91"/>
      <c r="Q30" s="74"/>
    </row>
    <row r="31" spans="1:17" ht="12.75" customHeight="1">
      <c r="A31" s="94"/>
      <c r="B31" s="97"/>
      <c r="C31" s="102"/>
      <c r="D31" s="91"/>
      <c r="E31" s="91"/>
      <c r="F31" s="100"/>
      <c r="G31" s="100"/>
      <c r="H31" s="91"/>
      <c r="I31" s="91"/>
      <c r="J31" s="91"/>
      <c r="K31" s="91"/>
      <c r="L31" s="91"/>
      <c r="M31" s="91"/>
      <c r="Q31" s="74"/>
    </row>
    <row r="32" spans="1:19" ht="12.75" customHeight="1">
      <c r="A32" s="92" t="s">
        <v>29</v>
      </c>
      <c r="B32" s="93" t="s">
        <v>30</v>
      </c>
      <c r="C32" s="101" t="s">
        <v>23</v>
      </c>
      <c r="D32" s="91">
        <f aca="true" t="shared" si="6" ref="D32:M32">SUM(D35)</f>
        <v>2939.6</v>
      </c>
      <c r="E32" s="91">
        <f t="shared" si="6"/>
        <v>242.523</v>
      </c>
      <c r="F32" s="91">
        <f t="shared" si="6"/>
        <v>2968.303</v>
      </c>
      <c r="G32" s="91">
        <f t="shared" si="6"/>
        <v>2968.303</v>
      </c>
      <c r="H32" s="91">
        <f t="shared" si="6"/>
        <v>2409.245</v>
      </c>
      <c r="I32" s="91">
        <f t="shared" si="6"/>
        <v>2409.245</v>
      </c>
      <c r="J32" s="91">
        <f t="shared" si="6"/>
        <v>2409.245</v>
      </c>
      <c r="K32" s="91">
        <f t="shared" si="6"/>
        <v>12046.225</v>
      </c>
      <c r="L32" s="91">
        <f t="shared" si="6"/>
        <v>12046.225</v>
      </c>
      <c r="M32" s="91">
        <f t="shared" si="6"/>
        <v>40438.914</v>
      </c>
      <c r="N32" s="115"/>
      <c r="O32" s="115"/>
      <c r="P32" s="115"/>
      <c r="Q32" s="115"/>
      <c r="R32" s="115"/>
      <c r="S32" s="115"/>
    </row>
    <row r="33" spans="1:19" ht="7.5" customHeight="1">
      <c r="A33" s="92"/>
      <c r="B33" s="93"/>
      <c r="C33" s="10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115"/>
      <c r="O33" s="115"/>
      <c r="P33" s="115"/>
      <c r="Q33" s="115"/>
      <c r="R33" s="115"/>
      <c r="S33" s="115"/>
    </row>
    <row r="34" spans="1:19" ht="5.25" customHeight="1">
      <c r="A34" s="92"/>
      <c r="B34" s="93"/>
      <c r="C34" s="10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115"/>
      <c r="O34" s="115"/>
      <c r="P34" s="115"/>
      <c r="Q34" s="115"/>
      <c r="R34" s="115"/>
      <c r="S34" s="115"/>
    </row>
    <row r="35" spans="1:19" ht="45">
      <c r="A35" s="92"/>
      <c r="B35" s="93"/>
      <c r="C35" s="10" t="s">
        <v>26</v>
      </c>
      <c r="D35" s="15">
        <v>2939.6</v>
      </c>
      <c r="E35" s="15">
        <v>242.523</v>
      </c>
      <c r="F35" s="15">
        <v>2968.303</v>
      </c>
      <c r="G35" s="15">
        <v>2968.303</v>
      </c>
      <c r="H35" s="15">
        <v>2409.245</v>
      </c>
      <c r="I35" s="15">
        <v>2409.245</v>
      </c>
      <c r="J35" s="15">
        <v>2409.245</v>
      </c>
      <c r="K35" s="15">
        <v>12046.225</v>
      </c>
      <c r="L35" s="15">
        <v>12046.225</v>
      </c>
      <c r="M35" s="15">
        <f>SUM(D35:L35)</f>
        <v>40438.914</v>
      </c>
      <c r="O35" s="65"/>
      <c r="P35" s="63"/>
      <c r="Q35" s="74"/>
      <c r="S35" s="74"/>
    </row>
    <row r="36" spans="1:20" ht="27" customHeight="1">
      <c r="A36" s="92" t="s">
        <v>31</v>
      </c>
      <c r="B36" s="92"/>
      <c r="C36" s="9" t="s">
        <v>23</v>
      </c>
      <c r="D36" s="15">
        <f>SUM(D37:D38)</f>
        <v>6509.7</v>
      </c>
      <c r="E36" s="15">
        <f aca="true" t="shared" si="7" ref="E36:M36">SUM(E37:E38)</f>
        <v>6117.313</v>
      </c>
      <c r="F36" s="15">
        <f t="shared" si="7"/>
        <v>6227.388</v>
      </c>
      <c r="G36" s="15">
        <f t="shared" si="7"/>
        <v>6227.388</v>
      </c>
      <c r="H36" s="15">
        <f t="shared" si="7"/>
        <v>4865.7300000000005</v>
      </c>
      <c r="I36" s="15">
        <f t="shared" si="7"/>
        <v>4865.7300000000005</v>
      </c>
      <c r="J36" s="15">
        <f t="shared" si="7"/>
        <v>4865.7300000000005</v>
      </c>
      <c r="K36" s="15">
        <f t="shared" si="7"/>
        <v>24328.65</v>
      </c>
      <c r="L36" s="15">
        <f t="shared" si="7"/>
        <v>24328.65</v>
      </c>
      <c r="M36" s="15">
        <f t="shared" si="7"/>
        <v>88336.279</v>
      </c>
      <c r="N36" s="70"/>
      <c r="O36" s="70"/>
      <c r="P36" s="70"/>
      <c r="Q36" s="70"/>
      <c r="R36" s="70"/>
      <c r="S36" s="70"/>
      <c r="T36" s="5"/>
    </row>
    <row r="37" spans="1:19" ht="49.5" customHeight="1">
      <c r="A37" s="92"/>
      <c r="B37" s="92"/>
      <c r="C37" s="9" t="s">
        <v>25</v>
      </c>
      <c r="D37" s="15">
        <v>843.4</v>
      </c>
      <c r="E37" s="15">
        <v>598</v>
      </c>
      <c r="F37" s="15">
        <v>610.8</v>
      </c>
      <c r="G37" s="15">
        <v>610.8</v>
      </c>
      <c r="H37" s="15">
        <v>710.68</v>
      </c>
      <c r="I37" s="15">
        <v>710.68</v>
      </c>
      <c r="J37" s="15">
        <v>710.68</v>
      </c>
      <c r="K37" s="15">
        <v>3553.4</v>
      </c>
      <c r="L37" s="15">
        <v>3553.4</v>
      </c>
      <c r="M37" s="15">
        <f>SUM(D37:L37)</f>
        <v>11901.84</v>
      </c>
      <c r="Q37" s="74"/>
      <c r="S37" s="74"/>
    </row>
    <row r="38" spans="1:19" ht="48.75" customHeight="1">
      <c r="A38" s="92"/>
      <c r="B38" s="92"/>
      <c r="C38" s="10" t="s">
        <v>26</v>
      </c>
      <c r="D38" s="15">
        <v>5666.3</v>
      </c>
      <c r="E38" s="15">
        <v>5519.313</v>
      </c>
      <c r="F38" s="15">
        <v>5616.588</v>
      </c>
      <c r="G38" s="15">
        <v>5616.588</v>
      </c>
      <c r="H38" s="15">
        <v>4155.05</v>
      </c>
      <c r="I38" s="15">
        <v>4155.05</v>
      </c>
      <c r="J38" s="15">
        <v>4155.05</v>
      </c>
      <c r="K38" s="15">
        <v>20775.25</v>
      </c>
      <c r="L38" s="15">
        <v>20775.25</v>
      </c>
      <c r="M38" s="15">
        <f>SUM(D38:L38)</f>
        <v>76434.439</v>
      </c>
      <c r="O38" s="65"/>
      <c r="P38" s="63"/>
      <c r="Q38" s="74"/>
      <c r="S38" s="74"/>
    </row>
    <row r="39" spans="4:13" ht="12.75">
      <c r="D39" s="12"/>
      <c r="E39" s="13"/>
      <c r="F39" s="13"/>
      <c r="G39" s="13"/>
      <c r="H39" s="13"/>
      <c r="I39" s="13"/>
      <c r="J39" s="13"/>
      <c r="K39" s="11"/>
      <c r="L39" s="11"/>
      <c r="M39" s="11"/>
    </row>
    <row r="41" spans="4:13" ht="12.75"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mergeCells count="54">
    <mergeCell ref="N32:N34"/>
    <mergeCell ref="O32:O34"/>
    <mergeCell ref="P32:P34"/>
    <mergeCell ref="Q32:Q34"/>
    <mergeCell ref="R32:R34"/>
    <mergeCell ref="S32:S34"/>
    <mergeCell ref="M15:M16"/>
    <mergeCell ref="E7:E10"/>
    <mergeCell ref="J7:M7"/>
    <mergeCell ref="J8:M8"/>
    <mergeCell ref="J9:M9"/>
    <mergeCell ref="J10:M10"/>
    <mergeCell ref="C15:C16"/>
    <mergeCell ref="D15:L15"/>
    <mergeCell ref="A7:A10"/>
    <mergeCell ref="B7:B10"/>
    <mergeCell ref="C7:C10"/>
    <mergeCell ref="D7:D10"/>
    <mergeCell ref="G29:G31"/>
    <mergeCell ref="H29:H31"/>
    <mergeCell ref="A18:A21"/>
    <mergeCell ref="B18:B21"/>
    <mergeCell ref="A22:A25"/>
    <mergeCell ref="A12:M12"/>
    <mergeCell ref="A13:M13"/>
    <mergeCell ref="A14:M14"/>
    <mergeCell ref="A15:A16"/>
    <mergeCell ref="B15:B16"/>
    <mergeCell ref="K29:K31"/>
    <mergeCell ref="L29:L31"/>
    <mergeCell ref="M29:M31"/>
    <mergeCell ref="A32:A35"/>
    <mergeCell ref="C32:C34"/>
    <mergeCell ref="D32:D34"/>
    <mergeCell ref="E32:E34"/>
    <mergeCell ref="F32:F34"/>
    <mergeCell ref="C29:C31"/>
    <mergeCell ref="D29:D31"/>
    <mergeCell ref="B22:B25"/>
    <mergeCell ref="A26:A31"/>
    <mergeCell ref="B26:B31"/>
    <mergeCell ref="B32:B35"/>
    <mergeCell ref="I32:I34"/>
    <mergeCell ref="J32:J34"/>
    <mergeCell ref="I29:I31"/>
    <mergeCell ref="J29:J31"/>
    <mergeCell ref="E29:E31"/>
    <mergeCell ref="F29:F31"/>
    <mergeCell ref="K32:K34"/>
    <mergeCell ref="L32:L34"/>
    <mergeCell ref="G32:G34"/>
    <mergeCell ref="H32:H34"/>
    <mergeCell ref="M32:M34"/>
    <mergeCell ref="A36:B3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zoomScalePageLayoutView="0" workbookViewId="0" topLeftCell="A1">
      <selection activeCell="K6" sqref="K6:M6"/>
    </sheetView>
  </sheetViews>
  <sheetFormatPr defaultColWidth="9.140625" defaultRowHeight="12.75"/>
  <cols>
    <col min="1" max="1" width="19.00390625" style="0" customWidth="1"/>
    <col min="2" max="2" width="32.57421875" style="0" customWidth="1"/>
    <col min="3" max="3" width="20.28125" style="0" customWidth="1"/>
    <col min="4" max="4" width="15.28125" style="0" customWidth="1"/>
    <col min="5" max="13" width="11.7109375" style="0" customWidth="1"/>
    <col min="14" max="14" width="7.57421875" style="0" customWidth="1"/>
    <col min="15" max="15" width="10.57421875" style="0" bestFit="1" customWidth="1"/>
    <col min="16" max="16" width="11.421875" style="0" customWidth="1"/>
    <col min="17" max="17" width="11.140625" style="0" bestFit="1" customWidth="1"/>
  </cols>
  <sheetData>
    <row r="2" ht="16.5">
      <c r="K2" s="22" t="s">
        <v>145</v>
      </c>
    </row>
    <row r="3" ht="16.5">
      <c r="K3" s="22" t="s">
        <v>35</v>
      </c>
    </row>
    <row r="4" ht="16.5">
      <c r="K4" s="22" t="s">
        <v>36</v>
      </c>
    </row>
    <row r="5" ht="16.5">
      <c r="K5" s="21" t="s">
        <v>148</v>
      </c>
    </row>
    <row r="6" spans="1:13" ht="75" customHeight="1">
      <c r="A6" s="23"/>
      <c r="B6" s="20"/>
      <c r="C6" s="20"/>
      <c r="D6" s="24"/>
      <c r="E6" s="24"/>
      <c r="F6" s="24"/>
      <c r="G6" s="116"/>
      <c r="H6" s="116"/>
      <c r="I6" s="116"/>
      <c r="J6" s="116"/>
      <c r="K6" s="116" t="s">
        <v>37</v>
      </c>
      <c r="L6" s="116"/>
      <c r="M6" s="116"/>
    </row>
    <row r="7" spans="1:10" ht="25.5" customHeight="1">
      <c r="A7" s="117" t="s">
        <v>4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35.25" customHeight="1">
      <c r="A8" s="117" t="s">
        <v>38</v>
      </c>
      <c r="B8" s="117"/>
      <c r="C8" s="117"/>
      <c r="D8" s="117"/>
      <c r="E8" s="117"/>
      <c r="F8" s="117"/>
      <c r="G8" s="117"/>
      <c r="H8" s="117"/>
      <c r="I8" s="117"/>
      <c r="J8" s="25"/>
    </row>
    <row r="9" spans="1:9" ht="16.5" customHeight="1">
      <c r="A9" s="117"/>
      <c r="B9" s="117"/>
      <c r="C9" s="117"/>
      <c r="D9" s="117"/>
      <c r="E9" s="117"/>
      <c r="F9" s="117"/>
      <c r="G9" s="117"/>
      <c r="H9" s="26"/>
      <c r="I9" s="5"/>
    </row>
    <row r="10" spans="1:8" ht="16.5" thickBot="1">
      <c r="A10" s="23"/>
      <c r="B10" s="20"/>
      <c r="C10" s="20"/>
      <c r="D10" s="20"/>
      <c r="E10" s="27"/>
      <c r="F10" s="28"/>
      <c r="G10" s="28"/>
      <c r="H10" s="26"/>
    </row>
    <row r="11" spans="1:13" s="29" customFormat="1" ht="26.25" customHeight="1">
      <c r="A11" s="119" t="s">
        <v>6</v>
      </c>
      <c r="B11" s="121" t="s">
        <v>39</v>
      </c>
      <c r="C11" s="121" t="s">
        <v>40</v>
      </c>
      <c r="D11" s="121" t="s">
        <v>41</v>
      </c>
      <c r="E11" s="123" t="s">
        <v>33</v>
      </c>
      <c r="F11" s="124"/>
      <c r="G11" s="124"/>
      <c r="H11" s="124"/>
      <c r="I11" s="124"/>
      <c r="J11" s="124"/>
      <c r="K11" s="124"/>
      <c r="L11" s="124"/>
      <c r="M11" s="125"/>
    </row>
    <row r="12" spans="1:16" s="29" customFormat="1" ht="37.5" customHeight="1">
      <c r="A12" s="120"/>
      <c r="B12" s="122"/>
      <c r="C12" s="122"/>
      <c r="D12" s="122"/>
      <c r="E12" s="30">
        <v>2019</v>
      </c>
      <c r="F12" s="30">
        <v>2020</v>
      </c>
      <c r="G12" s="30">
        <v>2021</v>
      </c>
      <c r="H12" s="30">
        <v>2022</v>
      </c>
      <c r="I12" s="30">
        <v>2023</v>
      </c>
      <c r="J12" s="30">
        <v>2024</v>
      </c>
      <c r="K12" s="31">
        <v>2025</v>
      </c>
      <c r="L12" s="31" t="s">
        <v>42</v>
      </c>
      <c r="M12" s="31" t="s">
        <v>43</v>
      </c>
      <c r="O12" s="62"/>
      <c r="P12" s="62"/>
    </row>
    <row r="13" spans="1:16" ht="12.75">
      <c r="A13" s="32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4">
        <v>11</v>
      </c>
      <c r="L13" s="34">
        <v>12</v>
      </c>
      <c r="M13" s="34">
        <v>13</v>
      </c>
      <c r="O13" s="63"/>
      <c r="P13" s="63"/>
    </row>
    <row r="14" spans="1:17" ht="18.75" customHeight="1">
      <c r="A14" s="128" t="s">
        <v>44</v>
      </c>
      <c r="B14" s="131" t="s">
        <v>45</v>
      </c>
      <c r="C14" s="131" t="s">
        <v>46</v>
      </c>
      <c r="D14" s="126" t="s">
        <v>9</v>
      </c>
      <c r="E14" s="118">
        <f aca="true" t="shared" si="0" ref="E14:M14">SUM(E16:E18)</f>
        <v>333667.69826999994</v>
      </c>
      <c r="F14" s="118">
        <f t="shared" si="0"/>
        <v>313371.402</v>
      </c>
      <c r="G14" s="118">
        <f t="shared" si="0"/>
        <v>282836.386</v>
      </c>
      <c r="H14" s="118">
        <f t="shared" si="0"/>
        <v>286855.586</v>
      </c>
      <c r="I14" s="118">
        <f t="shared" si="0"/>
        <v>204286.081</v>
      </c>
      <c r="J14" s="118">
        <f t="shared" si="0"/>
        <v>204286.081</v>
      </c>
      <c r="K14" s="118">
        <f t="shared" si="0"/>
        <v>204286.081</v>
      </c>
      <c r="L14" s="118">
        <f t="shared" si="0"/>
        <v>1021430.5950000001</v>
      </c>
      <c r="M14" s="118">
        <f t="shared" si="0"/>
        <v>1021430.5950000001</v>
      </c>
      <c r="N14" s="144"/>
      <c r="O14" s="144"/>
      <c r="P14" s="144"/>
      <c r="Q14" s="74"/>
    </row>
    <row r="15" spans="1:16" ht="17.25" customHeight="1">
      <c r="A15" s="129"/>
      <c r="B15" s="132"/>
      <c r="C15" s="132"/>
      <c r="D15" s="127"/>
      <c r="E15" s="118"/>
      <c r="F15" s="118"/>
      <c r="G15" s="118"/>
      <c r="H15" s="118"/>
      <c r="I15" s="118"/>
      <c r="J15" s="118"/>
      <c r="K15" s="118"/>
      <c r="L15" s="118"/>
      <c r="M15" s="118"/>
      <c r="N15" s="144"/>
      <c r="O15" s="144"/>
      <c r="P15" s="144"/>
    </row>
    <row r="16" spans="1:17" ht="24" customHeight="1">
      <c r="A16" s="129"/>
      <c r="B16" s="132"/>
      <c r="C16" s="132"/>
      <c r="D16" s="36" t="s">
        <v>47</v>
      </c>
      <c r="E16" s="35">
        <f>E34+E40+E30+E35</f>
        <v>2916.39865</v>
      </c>
      <c r="F16" s="35">
        <f>F34+F40+F30+F35</f>
        <v>8753</v>
      </c>
      <c r="G16" s="35">
        <f aca="true" t="shared" si="1" ref="G16:M16">G34+G40+G30+G35</f>
        <v>11480.900000000001</v>
      </c>
      <c r="H16" s="35">
        <f t="shared" si="1"/>
        <v>15025.6</v>
      </c>
      <c r="I16" s="35">
        <f t="shared" si="1"/>
        <v>87.45</v>
      </c>
      <c r="J16" s="35">
        <f t="shared" si="1"/>
        <v>87.45</v>
      </c>
      <c r="K16" s="35">
        <f t="shared" si="1"/>
        <v>87.45</v>
      </c>
      <c r="L16" s="35">
        <f t="shared" si="1"/>
        <v>437.25</v>
      </c>
      <c r="M16" s="35">
        <f t="shared" si="1"/>
        <v>437.25</v>
      </c>
      <c r="N16" s="67"/>
      <c r="O16" s="67"/>
      <c r="P16" s="67"/>
      <c r="Q16" s="74"/>
    </row>
    <row r="17" spans="1:17" ht="51" customHeight="1">
      <c r="A17" s="129"/>
      <c r="B17" s="132"/>
      <c r="C17" s="132"/>
      <c r="D17" s="36" t="s">
        <v>48</v>
      </c>
      <c r="E17" s="35">
        <f>E21+E25+E26+E29+E31+E32+E33+E38+E41+E44+E46+E23+E43+E48+E36</f>
        <v>292404.30480999994</v>
      </c>
      <c r="F17" s="35">
        <f>F21+F25+F26+F29+F31+F32+F33+F38+F41+F44+F46+F23+F43+F48+F36</f>
        <v>248578.3</v>
      </c>
      <c r="G17" s="35">
        <f aca="true" t="shared" si="2" ref="G17:M17">G21+G25+G26+G29+G31+G32+G33+G38+G41+G44+G46+G23+G43+G48+G36</f>
        <v>218623.69999999998</v>
      </c>
      <c r="H17" s="35">
        <f t="shared" si="2"/>
        <v>218941.5</v>
      </c>
      <c r="I17" s="35">
        <f t="shared" si="2"/>
        <v>157505.52</v>
      </c>
      <c r="J17" s="35">
        <f t="shared" si="2"/>
        <v>157505.52</v>
      </c>
      <c r="K17" s="35">
        <f t="shared" si="2"/>
        <v>157505.52</v>
      </c>
      <c r="L17" s="35">
        <f t="shared" si="2"/>
        <v>787527.8300000001</v>
      </c>
      <c r="M17" s="35">
        <f t="shared" si="2"/>
        <v>787527.8300000001</v>
      </c>
      <c r="N17" s="67"/>
      <c r="O17" s="67"/>
      <c r="P17" s="67"/>
      <c r="Q17" s="74"/>
    </row>
    <row r="18" spans="1:17" ht="65.25" customHeight="1">
      <c r="A18" s="130"/>
      <c r="B18" s="133"/>
      <c r="C18" s="133"/>
      <c r="D18" s="36" t="s">
        <v>26</v>
      </c>
      <c r="E18" s="35">
        <f>E19+E20+E24+E27+E28+E39+E42+E45+E47+E22+E49+E37</f>
        <v>38346.99481</v>
      </c>
      <c r="F18" s="35">
        <f>F19+F20+F24+F27+F28+F39+F42+F45+F47+F22+F49+F37</f>
        <v>56040.102</v>
      </c>
      <c r="G18" s="35">
        <f aca="true" t="shared" si="3" ref="G18:M18">G19+G20+G24+G27+G28+G39+G42+G45+G47+G22+G49+G37</f>
        <v>52731.786</v>
      </c>
      <c r="H18" s="35">
        <f t="shared" si="3"/>
        <v>52888.486</v>
      </c>
      <c r="I18" s="35">
        <f t="shared" si="3"/>
        <v>46693.111000000004</v>
      </c>
      <c r="J18" s="35">
        <f t="shared" si="3"/>
        <v>46693.111000000004</v>
      </c>
      <c r="K18" s="35">
        <f t="shared" si="3"/>
        <v>46693.111000000004</v>
      </c>
      <c r="L18" s="35">
        <f t="shared" si="3"/>
        <v>233465.51499999998</v>
      </c>
      <c r="M18" s="35">
        <f t="shared" si="3"/>
        <v>233465.51499999998</v>
      </c>
      <c r="N18" s="67"/>
      <c r="O18" s="67"/>
      <c r="P18" s="67"/>
      <c r="Q18" s="74"/>
    </row>
    <row r="19" spans="1:17" ht="65.25" customHeight="1">
      <c r="A19" s="134" t="s">
        <v>49</v>
      </c>
      <c r="B19" s="37" t="s">
        <v>50</v>
      </c>
      <c r="C19" s="136" t="s">
        <v>46</v>
      </c>
      <c r="D19" s="39" t="s">
        <v>26</v>
      </c>
      <c r="E19" s="40">
        <v>18817.3</v>
      </c>
      <c r="F19" s="40">
        <v>28957.766</v>
      </c>
      <c r="G19" s="40">
        <v>26346.56</v>
      </c>
      <c r="H19" s="40">
        <v>26346.56</v>
      </c>
      <c r="I19" s="40">
        <v>21341.775</v>
      </c>
      <c r="J19" s="40">
        <v>21341.775</v>
      </c>
      <c r="K19" s="40">
        <v>21341.775</v>
      </c>
      <c r="L19" s="40">
        <v>106708.835</v>
      </c>
      <c r="M19" s="40">
        <f>L19</f>
        <v>106708.835</v>
      </c>
      <c r="N19" s="57"/>
      <c r="O19" s="52"/>
      <c r="P19" s="53"/>
      <c r="Q19" s="74"/>
    </row>
    <row r="20" spans="1:17" ht="66" customHeight="1">
      <c r="A20" s="135"/>
      <c r="B20" s="139" t="s">
        <v>106</v>
      </c>
      <c r="C20" s="138"/>
      <c r="D20" s="39" t="s">
        <v>26</v>
      </c>
      <c r="E20" s="40">
        <v>10321.9</v>
      </c>
      <c r="F20" s="40">
        <v>7604.653</v>
      </c>
      <c r="G20" s="40">
        <v>6401.606</v>
      </c>
      <c r="H20" s="40">
        <v>6401.606</v>
      </c>
      <c r="I20" s="40">
        <v>8731.145</v>
      </c>
      <c r="J20" s="40">
        <v>8731.145</v>
      </c>
      <c r="K20" s="40">
        <v>8731.145</v>
      </c>
      <c r="L20" s="40">
        <f>K20*5</f>
        <v>43655.725000000006</v>
      </c>
      <c r="M20" s="40">
        <f>L20</f>
        <v>43655.725000000006</v>
      </c>
      <c r="O20" s="59"/>
      <c r="P20" s="54"/>
      <c r="Q20" s="54"/>
    </row>
    <row r="21" spans="1:16" ht="51" customHeight="1">
      <c r="A21" s="135"/>
      <c r="B21" s="140"/>
      <c r="C21" s="138"/>
      <c r="D21" s="39" t="s">
        <v>48</v>
      </c>
      <c r="E21" s="40">
        <v>549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f aca="true" t="shared" si="4" ref="L21:L34">K21*5</f>
        <v>0</v>
      </c>
      <c r="M21" s="40">
        <f aca="true" t="shared" si="5" ref="M21:M41">L21</f>
        <v>0</v>
      </c>
      <c r="O21" s="59"/>
      <c r="P21" s="54"/>
    </row>
    <row r="22" spans="1:16" ht="51" customHeight="1">
      <c r="A22" s="135"/>
      <c r="B22" s="142" t="s">
        <v>107</v>
      </c>
      <c r="C22" s="138"/>
      <c r="D22" s="39" t="s">
        <v>26</v>
      </c>
      <c r="E22" s="40">
        <v>1651.1</v>
      </c>
      <c r="F22" s="40">
        <v>6778</v>
      </c>
      <c r="G22" s="40">
        <v>10428</v>
      </c>
      <c r="H22" s="40">
        <v>10428</v>
      </c>
      <c r="I22" s="40">
        <v>10428</v>
      </c>
      <c r="J22" s="40">
        <v>10428</v>
      </c>
      <c r="K22" s="40">
        <v>10428</v>
      </c>
      <c r="L22" s="40">
        <f t="shared" si="4"/>
        <v>52140</v>
      </c>
      <c r="M22" s="40">
        <f t="shared" si="5"/>
        <v>52140</v>
      </c>
      <c r="N22" s="58"/>
      <c r="O22" s="59"/>
      <c r="P22" s="54"/>
    </row>
    <row r="23" spans="1:16" ht="51" customHeight="1">
      <c r="A23" s="135"/>
      <c r="B23" s="143"/>
      <c r="C23" s="138"/>
      <c r="D23" s="39" t="s">
        <v>48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f t="shared" si="5"/>
        <v>0</v>
      </c>
      <c r="O23" s="59"/>
      <c r="P23" s="54"/>
    </row>
    <row r="24" spans="1:17" ht="66" customHeight="1">
      <c r="A24" s="135"/>
      <c r="B24" s="41" t="s">
        <v>51</v>
      </c>
      <c r="C24" s="138"/>
      <c r="D24" s="39" t="s">
        <v>26</v>
      </c>
      <c r="E24" s="40">
        <v>4953.4</v>
      </c>
      <c r="F24" s="40">
        <v>9325.064</v>
      </c>
      <c r="G24" s="40">
        <v>9082.2</v>
      </c>
      <c r="H24" s="40">
        <v>9082.2</v>
      </c>
      <c r="I24" s="40">
        <v>5958.506</v>
      </c>
      <c r="J24" s="40">
        <v>5958.506</v>
      </c>
      <c r="K24" s="40">
        <v>5958.506</v>
      </c>
      <c r="L24" s="40">
        <f t="shared" si="4"/>
        <v>29792.530000000002</v>
      </c>
      <c r="M24" s="40">
        <f t="shared" si="5"/>
        <v>29792.530000000002</v>
      </c>
      <c r="N24" s="57"/>
      <c r="O24" s="59"/>
      <c r="P24" s="54"/>
      <c r="Q24" s="54"/>
    </row>
    <row r="25" spans="1:17" ht="58.5" customHeight="1">
      <c r="A25" s="134" t="s">
        <v>52</v>
      </c>
      <c r="B25" s="42" t="s">
        <v>53</v>
      </c>
      <c r="C25" s="136" t="s">
        <v>54</v>
      </c>
      <c r="D25" s="43" t="s">
        <v>48</v>
      </c>
      <c r="E25" s="40">
        <v>54092.7</v>
      </c>
      <c r="F25" s="40">
        <v>48635</v>
      </c>
      <c r="G25" s="40">
        <v>49776.6</v>
      </c>
      <c r="H25" s="40">
        <v>49776.6</v>
      </c>
      <c r="I25" s="40">
        <v>42057.812</v>
      </c>
      <c r="J25" s="40">
        <v>42057.812</v>
      </c>
      <c r="K25" s="40">
        <v>42057.812</v>
      </c>
      <c r="L25" s="40">
        <f t="shared" si="4"/>
        <v>210289.06</v>
      </c>
      <c r="M25" s="40">
        <f t="shared" si="5"/>
        <v>210289.06</v>
      </c>
      <c r="O25" s="59"/>
      <c r="P25" s="54"/>
      <c r="Q25" s="54"/>
    </row>
    <row r="26" spans="1:17" ht="93.75" customHeight="1">
      <c r="A26" s="141"/>
      <c r="B26" s="42" t="s">
        <v>55</v>
      </c>
      <c r="C26" s="137"/>
      <c r="D26" s="43" t="s">
        <v>48</v>
      </c>
      <c r="E26" s="40">
        <v>162956.1</v>
      </c>
      <c r="F26" s="40">
        <v>163430.5</v>
      </c>
      <c r="G26" s="40">
        <v>166825.3</v>
      </c>
      <c r="H26" s="40">
        <v>166825.3</v>
      </c>
      <c r="I26" s="40">
        <v>115172.21</v>
      </c>
      <c r="J26" s="40">
        <v>115172.21</v>
      </c>
      <c r="K26" s="40">
        <v>115172.21</v>
      </c>
      <c r="L26" s="40">
        <v>575861.28</v>
      </c>
      <c r="M26" s="40">
        <f t="shared" si="5"/>
        <v>575861.28</v>
      </c>
      <c r="O26" s="53"/>
      <c r="P26" s="54"/>
      <c r="Q26" s="54"/>
    </row>
    <row r="27" spans="1:17" ht="66" customHeight="1">
      <c r="A27" s="134" t="s">
        <v>56</v>
      </c>
      <c r="B27" s="44" t="s">
        <v>57</v>
      </c>
      <c r="C27" s="136" t="s">
        <v>54</v>
      </c>
      <c r="D27" s="39" t="s">
        <v>26</v>
      </c>
      <c r="E27" s="40">
        <v>290</v>
      </c>
      <c r="F27" s="40">
        <v>240</v>
      </c>
      <c r="G27" s="40">
        <v>200</v>
      </c>
      <c r="H27" s="40">
        <v>200</v>
      </c>
      <c r="I27" s="40">
        <v>216.285</v>
      </c>
      <c r="J27" s="40">
        <v>216.285</v>
      </c>
      <c r="K27" s="40">
        <v>216.285</v>
      </c>
      <c r="L27" s="40">
        <f t="shared" si="4"/>
        <v>1081.425</v>
      </c>
      <c r="M27" s="40">
        <f t="shared" si="5"/>
        <v>1081.425</v>
      </c>
      <c r="O27" s="59"/>
      <c r="P27" s="54"/>
      <c r="Q27" s="54"/>
    </row>
    <row r="28" spans="1:16" ht="66.75" customHeight="1">
      <c r="A28" s="135"/>
      <c r="B28" s="44" t="s">
        <v>58</v>
      </c>
      <c r="C28" s="138"/>
      <c r="D28" s="39" t="s">
        <v>26</v>
      </c>
      <c r="E28" s="40">
        <v>22.5</v>
      </c>
      <c r="F28" s="40">
        <v>22.5</v>
      </c>
      <c r="G28" s="40">
        <v>22.5</v>
      </c>
      <c r="H28" s="40">
        <v>22.5</v>
      </c>
      <c r="I28" s="40">
        <v>17.4</v>
      </c>
      <c r="J28" s="40">
        <v>17.4</v>
      </c>
      <c r="K28" s="40">
        <v>17.4</v>
      </c>
      <c r="L28" s="40">
        <f t="shared" si="4"/>
        <v>87</v>
      </c>
      <c r="M28" s="40">
        <f t="shared" si="5"/>
        <v>87</v>
      </c>
      <c r="O28" s="59"/>
      <c r="P28" s="54"/>
    </row>
    <row r="29" spans="1:16" ht="54" customHeight="1">
      <c r="A29" s="135"/>
      <c r="B29" s="38" t="s">
        <v>59</v>
      </c>
      <c r="C29" s="137"/>
      <c r="D29" s="39" t="s">
        <v>48</v>
      </c>
      <c r="E29" s="40">
        <v>400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f t="shared" si="4"/>
        <v>0</v>
      </c>
      <c r="M29" s="40">
        <f t="shared" si="5"/>
        <v>0</v>
      </c>
      <c r="N29" s="57"/>
      <c r="O29" s="59"/>
      <c r="P29" s="54"/>
    </row>
    <row r="30" spans="1:16" ht="234.75" customHeight="1">
      <c r="A30" s="42" t="s">
        <v>142</v>
      </c>
      <c r="B30" s="42" t="s">
        <v>143</v>
      </c>
      <c r="C30" s="87" t="s">
        <v>54</v>
      </c>
      <c r="D30" s="43" t="s">
        <v>47</v>
      </c>
      <c r="E30" s="40">
        <v>0</v>
      </c>
      <c r="F30" s="40">
        <v>4713.2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f>K30*5</f>
        <v>0</v>
      </c>
      <c r="M30" s="40">
        <f>L30</f>
        <v>0</v>
      </c>
      <c r="N30" s="52"/>
      <c r="O30" s="59"/>
      <c r="P30" s="54"/>
    </row>
    <row r="31" spans="1:17" ht="107.25" customHeight="1">
      <c r="A31" s="134" t="s">
        <v>60</v>
      </c>
      <c r="B31" s="44" t="s">
        <v>61</v>
      </c>
      <c r="C31" s="136" t="s">
        <v>54</v>
      </c>
      <c r="D31" s="43" t="s">
        <v>48</v>
      </c>
      <c r="E31" s="40">
        <v>11</v>
      </c>
      <c r="F31" s="40">
        <v>37.2</v>
      </c>
      <c r="G31" s="40">
        <v>37.2</v>
      </c>
      <c r="H31" s="40">
        <v>37.2</v>
      </c>
      <c r="I31" s="40">
        <v>28.74</v>
      </c>
      <c r="J31" s="40">
        <v>28.74</v>
      </c>
      <c r="K31" s="40">
        <v>28.74</v>
      </c>
      <c r="L31" s="40">
        <f t="shared" si="4"/>
        <v>143.7</v>
      </c>
      <c r="M31" s="40">
        <f t="shared" si="5"/>
        <v>143.7</v>
      </c>
      <c r="O31" s="59"/>
      <c r="P31" s="54"/>
      <c r="Q31" s="54"/>
    </row>
    <row r="32" spans="1:16" ht="107.25" customHeight="1">
      <c r="A32" s="135"/>
      <c r="B32" s="44" t="s">
        <v>62</v>
      </c>
      <c r="C32" s="137"/>
      <c r="D32" s="43" t="s">
        <v>48</v>
      </c>
      <c r="E32" s="40">
        <v>319.4</v>
      </c>
      <c r="F32" s="40">
        <v>279.3</v>
      </c>
      <c r="G32" s="40">
        <v>279.3</v>
      </c>
      <c r="H32" s="40">
        <v>279.3</v>
      </c>
      <c r="I32" s="40">
        <v>246.758</v>
      </c>
      <c r="J32" s="40">
        <v>246.758</v>
      </c>
      <c r="K32" s="40">
        <v>246.758</v>
      </c>
      <c r="L32" s="40">
        <f t="shared" si="4"/>
        <v>1233.79</v>
      </c>
      <c r="M32" s="40">
        <f t="shared" si="5"/>
        <v>1233.79</v>
      </c>
      <c r="O32" s="59"/>
      <c r="P32" s="54"/>
    </row>
    <row r="33" spans="1:16" ht="68.25" customHeight="1">
      <c r="A33" s="135" t="s">
        <v>63</v>
      </c>
      <c r="B33" s="44" t="s">
        <v>64</v>
      </c>
      <c r="C33" s="136" t="s">
        <v>65</v>
      </c>
      <c r="D33" s="43" t="s">
        <v>48</v>
      </c>
      <c r="E33" s="40">
        <v>0</v>
      </c>
      <c r="F33" s="40">
        <v>300</v>
      </c>
      <c r="G33" s="40">
        <v>0</v>
      </c>
      <c r="H33" s="40">
        <v>300</v>
      </c>
      <c r="I33" s="40">
        <v>0</v>
      </c>
      <c r="J33" s="40">
        <v>0</v>
      </c>
      <c r="K33" s="40">
        <v>0</v>
      </c>
      <c r="L33" s="40">
        <f t="shared" si="4"/>
        <v>0</v>
      </c>
      <c r="M33" s="40">
        <f t="shared" si="5"/>
        <v>0</v>
      </c>
      <c r="O33" s="59"/>
      <c r="P33" s="54"/>
    </row>
    <row r="34" spans="1:16" ht="83.25" customHeight="1">
      <c r="A34" s="135"/>
      <c r="B34" s="44" t="s">
        <v>66</v>
      </c>
      <c r="C34" s="138"/>
      <c r="D34" s="43" t="s">
        <v>47</v>
      </c>
      <c r="E34" s="40">
        <v>87.39865</v>
      </c>
      <c r="F34" s="40">
        <v>108</v>
      </c>
      <c r="G34" s="40">
        <v>112.4</v>
      </c>
      <c r="H34" s="40">
        <v>116.8</v>
      </c>
      <c r="I34" s="40">
        <v>87.45</v>
      </c>
      <c r="J34" s="40">
        <v>87.45</v>
      </c>
      <c r="K34" s="40">
        <v>87.45</v>
      </c>
      <c r="L34" s="40">
        <f t="shared" si="4"/>
        <v>437.25</v>
      </c>
      <c r="M34" s="40">
        <f t="shared" si="5"/>
        <v>437.25</v>
      </c>
      <c r="O34" s="59"/>
      <c r="P34" s="54"/>
    </row>
    <row r="35" spans="1:16" ht="27" customHeight="1">
      <c r="A35" s="135"/>
      <c r="B35" s="136" t="s">
        <v>141</v>
      </c>
      <c r="C35" s="138"/>
      <c r="D35" s="43" t="s">
        <v>47</v>
      </c>
      <c r="E35" s="40">
        <v>0</v>
      </c>
      <c r="F35" s="40">
        <v>3931.8</v>
      </c>
      <c r="G35" s="40">
        <v>10019.6</v>
      </c>
      <c r="H35" s="40">
        <v>10019.6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O35" s="59"/>
      <c r="P35" s="54"/>
    </row>
    <row r="36" spans="1:16" ht="53.25" customHeight="1">
      <c r="A36" s="135"/>
      <c r="B36" s="138"/>
      <c r="C36" s="138"/>
      <c r="D36" s="43" t="s">
        <v>48</v>
      </c>
      <c r="E36" s="40">
        <v>0</v>
      </c>
      <c r="F36" s="40">
        <v>666.5</v>
      </c>
      <c r="G36" s="40">
        <v>1698.5</v>
      </c>
      <c r="H36" s="40">
        <v>1698.5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O36" s="59"/>
      <c r="P36" s="54"/>
    </row>
    <row r="37" spans="1:16" ht="63.75" customHeight="1">
      <c r="A37" s="141"/>
      <c r="B37" s="137"/>
      <c r="C37" s="137"/>
      <c r="D37" s="43" t="s">
        <v>26</v>
      </c>
      <c r="E37" s="40">
        <v>0</v>
      </c>
      <c r="F37" s="40">
        <v>82.414</v>
      </c>
      <c r="G37" s="40">
        <v>210.02</v>
      </c>
      <c r="H37" s="40">
        <v>210.02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O37" s="59"/>
      <c r="P37" s="54"/>
    </row>
    <row r="38" spans="1:16" ht="53.25" customHeight="1">
      <c r="A38" s="148" t="s">
        <v>67</v>
      </c>
      <c r="B38" s="139" t="s">
        <v>68</v>
      </c>
      <c r="C38" s="150" t="s">
        <v>54</v>
      </c>
      <c r="D38" s="39" t="s">
        <v>48</v>
      </c>
      <c r="E38" s="40">
        <v>0</v>
      </c>
      <c r="F38" s="40">
        <v>22209.8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f t="shared" si="5"/>
        <v>0</v>
      </c>
      <c r="O38" s="59"/>
      <c r="P38" s="54"/>
    </row>
    <row r="39" spans="1:16" ht="63.75" customHeight="1">
      <c r="A39" s="149"/>
      <c r="B39" s="140"/>
      <c r="C39" s="151"/>
      <c r="D39" s="39" t="s">
        <v>26</v>
      </c>
      <c r="E39" s="40">
        <v>0</v>
      </c>
      <c r="F39" s="40">
        <v>1671.705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f t="shared" si="5"/>
        <v>0</v>
      </c>
      <c r="N39" s="57"/>
      <c r="O39" s="59"/>
      <c r="P39" s="54"/>
    </row>
    <row r="40" spans="1:16" ht="30" customHeight="1">
      <c r="A40" s="152" t="s">
        <v>69</v>
      </c>
      <c r="B40" s="139" t="s">
        <v>70</v>
      </c>
      <c r="C40" s="136" t="s">
        <v>54</v>
      </c>
      <c r="D40" s="39" t="s">
        <v>47</v>
      </c>
      <c r="E40" s="40">
        <v>2829</v>
      </c>
      <c r="F40" s="40">
        <v>0</v>
      </c>
      <c r="G40" s="40">
        <v>1348.9</v>
      </c>
      <c r="H40" s="40">
        <v>4889.2</v>
      </c>
      <c r="I40" s="40">
        <v>0</v>
      </c>
      <c r="J40" s="40">
        <v>0</v>
      </c>
      <c r="K40" s="40">
        <v>0</v>
      </c>
      <c r="L40" s="40">
        <v>0</v>
      </c>
      <c r="M40" s="40">
        <f t="shared" si="5"/>
        <v>0</v>
      </c>
      <c r="O40" s="59"/>
      <c r="P40" s="54"/>
    </row>
    <row r="41" spans="1:16" ht="54" customHeight="1">
      <c r="A41" s="153"/>
      <c r="B41" s="145"/>
      <c r="C41" s="138"/>
      <c r="D41" s="39" t="s">
        <v>48</v>
      </c>
      <c r="E41" s="40">
        <v>90.29481</v>
      </c>
      <c r="F41" s="40">
        <v>0</v>
      </c>
      <c r="G41" s="40">
        <v>6.8</v>
      </c>
      <c r="H41" s="40">
        <v>24.6</v>
      </c>
      <c r="I41" s="40">
        <v>0</v>
      </c>
      <c r="J41" s="40">
        <v>0</v>
      </c>
      <c r="K41" s="40">
        <v>0</v>
      </c>
      <c r="L41" s="40">
        <v>0</v>
      </c>
      <c r="M41" s="40">
        <f t="shared" si="5"/>
        <v>0</v>
      </c>
      <c r="O41" s="53"/>
      <c r="P41" s="54"/>
    </row>
    <row r="42" spans="1:16" ht="67.5" customHeight="1">
      <c r="A42" s="153"/>
      <c r="B42" s="140"/>
      <c r="C42" s="138"/>
      <c r="D42" s="45" t="s">
        <v>26</v>
      </c>
      <c r="E42" s="40">
        <v>90.29481</v>
      </c>
      <c r="F42" s="40">
        <v>0</v>
      </c>
      <c r="G42" s="40">
        <v>40.9</v>
      </c>
      <c r="H42" s="40">
        <v>197.6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O42" s="53"/>
      <c r="P42" s="54"/>
    </row>
    <row r="43" spans="1:17" ht="81" customHeight="1">
      <c r="A43" s="154"/>
      <c r="B43" s="61" t="s">
        <v>115</v>
      </c>
      <c r="C43" s="137"/>
      <c r="D43" s="43" t="s">
        <v>48</v>
      </c>
      <c r="E43" s="40">
        <v>8983.8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O43" s="53"/>
      <c r="P43" s="54"/>
      <c r="Q43" s="54"/>
    </row>
    <row r="44" spans="1:16" ht="54.75" customHeight="1">
      <c r="A44" s="95" t="s">
        <v>71</v>
      </c>
      <c r="B44" s="95" t="s">
        <v>72</v>
      </c>
      <c r="C44" s="136" t="s">
        <v>54</v>
      </c>
      <c r="D44" s="43" t="s">
        <v>48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57"/>
      <c r="O44" s="53"/>
      <c r="P44" s="54"/>
    </row>
    <row r="45" spans="1:17" ht="64.5" customHeight="1">
      <c r="A45" s="96"/>
      <c r="B45" s="96"/>
      <c r="C45" s="138"/>
      <c r="D45" s="45" t="s">
        <v>26</v>
      </c>
      <c r="E45" s="79">
        <v>378</v>
      </c>
      <c r="F45" s="79">
        <v>378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52"/>
      <c r="O45" s="59"/>
      <c r="P45" s="54"/>
      <c r="Q45" s="54"/>
    </row>
    <row r="46" spans="1:16" ht="56.25" customHeight="1">
      <c r="A46" s="147" t="s">
        <v>73</v>
      </c>
      <c r="B46" s="147" t="s">
        <v>74</v>
      </c>
      <c r="C46" s="146" t="s">
        <v>75</v>
      </c>
      <c r="D46" s="43" t="s">
        <v>48</v>
      </c>
      <c r="E46" s="40">
        <v>65002.01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52"/>
      <c r="O46" s="53"/>
      <c r="P46" s="54"/>
    </row>
    <row r="47" spans="1:18" ht="67.5" customHeight="1">
      <c r="A47" s="147"/>
      <c r="B47" s="147"/>
      <c r="C47" s="146"/>
      <c r="D47" s="39" t="s">
        <v>26</v>
      </c>
      <c r="E47" s="40">
        <v>1822.5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2"/>
      <c r="O47" s="60"/>
      <c r="P47" s="55"/>
      <c r="Q47" s="46"/>
      <c r="R47" s="46"/>
    </row>
    <row r="48" spans="1:16" s="77" customFormat="1" ht="54.75" customHeight="1">
      <c r="A48" s="147"/>
      <c r="B48" s="95" t="s">
        <v>116</v>
      </c>
      <c r="C48" s="146"/>
      <c r="D48" s="43" t="s">
        <v>48</v>
      </c>
      <c r="E48" s="80">
        <v>0</v>
      </c>
      <c r="F48" s="80">
        <v>13020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81"/>
      <c r="O48" s="78"/>
      <c r="P48" s="78"/>
    </row>
    <row r="49" spans="1:16" s="77" customFormat="1" ht="63.75">
      <c r="A49" s="147"/>
      <c r="B49" s="97"/>
      <c r="C49" s="146"/>
      <c r="D49" s="39" t="s">
        <v>26</v>
      </c>
      <c r="E49" s="80">
        <v>0</v>
      </c>
      <c r="F49" s="80">
        <v>980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88"/>
      <c r="O49" s="78"/>
      <c r="P49" s="78"/>
    </row>
  </sheetData>
  <sheetProtection/>
  <mergeCells count="52">
    <mergeCell ref="C46:C49"/>
    <mergeCell ref="B48:B49"/>
    <mergeCell ref="A46:A49"/>
    <mergeCell ref="B46:B47"/>
    <mergeCell ref="A38:A39"/>
    <mergeCell ref="B38:B39"/>
    <mergeCell ref="C38:C39"/>
    <mergeCell ref="C40:C43"/>
    <mergeCell ref="A40:A43"/>
    <mergeCell ref="A44:A45"/>
    <mergeCell ref="O14:O15"/>
    <mergeCell ref="P14:P15"/>
    <mergeCell ref="J14:J15"/>
    <mergeCell ref="B40:B42"/>
    <mergeCell ref="F14:F15"/>
    <mergeCell ref="M14:M15"/>
    <mergeCell ref="N14:N15"/>
    <mergeCell ref="C33:C37"/>
    <mergeCell ref="K14:K15"/>
    <mergeCell ref="A25:A26"/>
    <mergeCell ref="C25:C26"/>
    <mergeCell ref="B22:B23"/>
    <mergeCell ref="A33:A37"/>
    <mergeCell ref="B35:B37"/>
    <mergeCell ref="B44:B45"/>
    <mergeCell ref="C44:C45"/>
    <mergeCell ref="A14:A18"/>
    <mergeCell ref="B14:B18"/>
    <mergeCell ref="C14:C18"/>
    <mergeCell ref="A31:A32"/>
    <mergeCell ref="C31:C32"/>
    <mergeCell ref="A19:A24"/>
    <mergeCell ref="C19:C24"/>
    <mergeCell ref="A27:A29"/>
    <mergeCell ref="C27:C29"/>
    <mergeCell ref="B20:B21"/>
    <mergeCell ref="D11:D12"/>
    <mergeCell ref="D14:D15"/>
    <mergeCell ref="E14:E15"/>
    <mergeCell ref="C11:C12"/>
    <mergeCell ref="L14:L15"/>
    <mergeCell ref="I14:I15"/>
    <mergeCell ref="G6:J6"/>
    <mergeCell ref="K6:M6"/>
    <mergeCell ref="A7:J7"/>
    <mergeCell ref="A8:I8"/>
    <mergeCell ref="A9:G9"/>
    <mergeCell ref="H14:H15"/>
    <mergeCell ref="A11:A12"/>
    <mergeCell ref="B11:B12"/>
    <mergeCell ref="G14:G15"/>
    <mergeCell ref="E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0"/>
  <sheetViews>
    <sheetView zoomScale="110" zoomScaleNormal="110" zoomScalePageLayoutView="0" workbookViewId="0" topLeftCell="A1">
      <selection activeCell="D5" sqref="D5"/>
    </sheetView>
  </sheetViews>
  <sheetFormatPr defaultColWidth="9.140625" defaultRowHeight="12.75"/>
  <cols>
    <col min="1" max="1" width="14.00390625" style="0" customWidth="1"/>
    <col min="2" max="2" width="20.57421875" style="0" customWidth="1"/>
    <col min="3" max="3" width="18.421875" style="0" customWidth="1"/>
    <col min="4" max="4" width="12.00390625" style="0" customWidth="1"/>
    <col min="5" max="5" width="12.7109375" style="0" customWidth="1"/>
    <col min="16" max="16" width="10.7109375" style="0" customWidth="1"/>
  </cols>
  <sheetData>
    <row r="2" ht="16.5">
      <c r="K2" s="22" t="s">
        <v>146</v>
      </c>
    </row>
    <row r="3" ht="16.5">
      <c r="K3" s="22" t="s">
        <v>35</v>
      </c>
    </row>
    <row r="4" ht="16.5">
      <c r="K4" s="22" t="s">
        <v>36</v>
      </c>
    </row>
    <row r="5" ht="13.5" customHeight="1">
      <c r="K5" s="21" t="s">
        <v>148</v>
      </c>
    </row>
    <row r="6" spans="9:15" ht="21.75" customHeight="1">
      <c r="I6" s="155" t="s">
        <v>108</v>
      </c>
      <c r="J6" s="155"/>
      <c r="K6" s="155"/>
      <c r="L6" s="155"/>
      <c r="M6" s="155"/>
      <c r="N6" s="155"/>
      <c r="O6" s="155"/>
    </row>
    <row r="7" spans="9:15" ht="12.75">
      <c r="I7" s="155" t="s">
        <v>109</v>
      </c>
      <c r="J7" s="155"/>
      <c r="K7" s="155"/>
      <c r="L7" s="155"/>
      <c r="M7" s="155"/>
      <c r="N7" s="155"/>
      <c r="O7" s="155"/>
    </row>
    <row r="8" spans="9:15" ht="12.75">
      <c r="I8" s="155" t="s">
        <v>110</v>
      </c>
      <c r="J8" s="155"/>
      <c r="K8" s="155"/>
      <c r="L8" s="155"/>
      <c r="M8" s="155"/>
      <c r="N8" s="155"/>
      <c r="O8" s="155"/>
    </row>
    <row r="9" spans="9:15" ht="12.75">
      <c r="I9" s="155" t="s">
        <v>111</v>
      </c>
      <c r="J9" s="155"/>
      <c r="K9" s="155"/>
      <c r="L9" s="155"/>
      <c r="M9" s="155"/>
      <c r="N9" s="155"/>
      <c r="O9" s="155"/>
    </row>
    <row r="10" spans="9:15" ht="12.75">
      <c r="I10" s="155" t="s">
        <v>112</v>
      </c>
      <c r="J10" s="155"/>
      <c r="K10" s="155"/>
      <c r="L10" s="155"/>
      <c r="M10" s="155"/>
      <c r="N10" s="155"/>
      <c r="O10" s="155"/>
    </row>
    <row r="11" spans="9:15" ht="12.75">
      <c r="I11" s="155" t="s">
        <v>113</v>
      </c>
      <c r="J11" s="155"/>
      <c r="K11" s="155"/>
      <c r="L11" s="155"/>
      <c r="M11" s="155"/>
      <c r="N11" s="155"/>
      <c r="O11" s="155"/>
    </row>
    <row r="12" spans="9:15" ht="12.75">
      <c r="I12" s="155" t="s">
        <v>114</v>
      </c>
      <c r="J12" s="155"/>
      <c r="K12" s="155"/>
      <c r="L12" s="155"/>
      <c r="M12" s="155"/>
      <c r="N12" s="155"/>
      <c r="O12" s="155"/>
    </row>
    <row r="13" spans="9:15" ht="7.5" customHeight="1">
      <c r="I13" s="56"/>
      <c r="J13" s="56"/>
      <c r="K13" s="56"/>
      <c r="L13" s="56"/>
      <c r="M13" s="56"/>
      <c r="N13" s="56"/>
      <c r="O13" s="56"/>
    </row>
    <row r="14" spans="1:13" ht="15.75">
      <c r="A14" s="156" t="s">
        <v>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5.75">
      <c r="A15" s="156" t="s">
        <v>76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ht="15.75">
      <c r="A16" s="156" t="s">
        <v>77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ht="15.75">
      <c r="A17" s="156" t="s">
        <v>78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7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4" ht="22.5" customHeight="1">
      <c r="A19" s="157" t="s">
        <v>6</v>
      </c>
      <c r="B19" s="157" t="s">
        <v>79</v>
      </c>
      <c r="C19" s="157" t="s">
        <v>80</v>
      </c>
      <c r="D19" s="157" t="s">
        <v>81</v>
      </c>
      <c r="E19" s="157" t="s">
        <v>8</v>
      </c>
      <c r="F19" s="157" t="s">
        <v>82</v>
      </c>
      <c r="G19" s="157"/>
      <c r="H19" s="157"/>
      <c r="I19" s="157"/>
      <c r="J19" s="157"/>
      <c r="K19" s="157"/>
      <c r="L19" s="157"/>
      <c r="M19" s="157"/>
      <c r="N19" s="157"/>
    </row>
    <row r="20" spans="1:17" ht="73.5" customHeight="1">
      <c r="A20" s="157"/>
      <c r="B20" s="157"/>
      <c r="C20" s="157"/>
      <c r="D20" s="157"/>
      <c r="E20" s="157"/>
      <c r="F20" s="48">
        <v>2019</v>
      </c>
      <c r="G20" s="48">
        <v>2020</v>
      </c>
      <c r="H20" s="48">
        <v>2021</v>
      </c>
      <c r="I20" s="48">
        <v>2022</v>
      </c>
      <c r="J20" s="48">
        <v>2023</v>
      </c>
      <c r="K20" s="48">
        <v>2024</v>
      </c>
      <c r="L20" s="48">
        <v>2025</v>
      </c>
      <c r="M20" s="48" t="s">
        <v>83</v>
      </c>
      <c r="N20" s="48" t="s">
        <v>84</v>
      </c>
      <c r="P20" s="54"/>
      <c r="Q20" s="66"/>
    </row>
    <row r="21" spans="1:14" ht="12.75">
      <c r="A21" s="48">
        <v>1</v>
      </c>
      <c r="B21" s="48">
        <v>2</v>
      </c>
      <c r="C21" s="48">
        <v>3</v>
      </c>
      <c r="D21" s="48">
        <v>4</v>
      </c>
      <c r="E21" s="48">
        <v>9</v>
      </c>
      <c r="F21" s="48">
        <v>10</v>
      </c>
      <c r="G21" s="48">
        <v>11</v>
      </c>
      <c r="H21" s="48">
        <v>12</v>
      </c>
      <c r="I21" s="48">
        <v>13</v>
      </c>
      <c r="J21" s="48">
        <v>14</v>
      </c>
      <c r="K21" s="48">
        <v>15</v>
      </c>
      <c r="L21" s="48">
        <v>16</v>
      </c>
      <c r="M21" s="48">
        <v>17</v>
      </c>
      <c r="N21" s="48">
        <v>18</v>
      </c>
    </row>
    <row r="22" spans="1:14" ht="29.25" customHeight="1">
      <c r="A22" s="158" t="s">
        <v>29</v>
      </c>
      <c r="B22" s="158" t="s">
        <v>85</v>
      </c>
      <c r="C22" s="101"/>
      <c r="D22" s="158" t="s">
        <v>86</v>
      </c>
      <c r="E22" s="49" t="s">
        <v>23</v>
      </c>
      <c r="F22" s="50">
        <f>SUM(F23:F25)</f>
        <v>2939.56</v>
      </c>
      <c r="G22" s="50">
        <f aca="true" t="shared" si="0" ref="G22:N22">SUM(G23:G25)</f>
        <v>242.523</v>
      </c>
      <c r="H22" s="50">
        <f t="shared" si="0"/>
        <v>2968.3030000000003</v>
      </c>
      <c r="I22" s="50">
        <f t="shared" si="0"/>
        <v>2968.3030000000003</v>
      </c>
      <c r="J22" s="50">
        <f t="shared" si="0"/>
        <v>2409.245</v>
      </c>
      <c r="K22" s="50">
        <f t="shared" si="0"/>
        <v>2409.245</v>
      </c>
      <c r="L22" s="50">
        <f t="shared" si="0"/>
        <v>2409.245</v>
      </c>
      <c r="M22" s="50">
        <f t="shared" si="0"/>
        <v>12046.225</v>
      </c>
      <c r="N22" s="50">
        <f t="shared" si="0"/>
        <v>12046.225</v>
      </c>
    </row>
    <row r="23" spans="1:14" ht="33" customHeight="1">
      <c r="A23" s="158"/>
      <c r="B23" s="158"/>
      <c r="C23" s="101"/>
      <c r="D23" s="158"/>
      <c r="E23" s="49" t="s">
        <v>87</v>
      </c>
      <c r="F23" s="50">
        <f>F28+F32+F38</f>
        <v>0</v>
      </c>
      <c r="G23" s="50">
        <f aca="true" t="shared" si="1" ref="G23:N23">G28+G32+G38</f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50">
        <f t="shared" si="1"/>
        <v>0</v>
      </c>
      <c r="L23" s="50">
        <f t="shared" si="1"/>
        <v>0</v>
      </c>
      <c r="M23" s="50">
        <f t="shared" si="1"/>
        <v>0</v>
      </c>
      <c r="N23" s="50">
        <f t="shared" si="1"/>
        <v>0</v>
      </c>
    </row>
    <row r="24" spans="1:14" ht="33" customHeight="1">
      <c r="A24" s="158"/>
      <c r="B24" s="158"/>
      <c r="C24" s="101"/>
      <c r="D24" s="158"/>
      <c r="E24" s="49" t="s">
        <v>88</v>
      </c>
      <c r="F24" s="50">
        <f>F29+F34+F39</f>
        <v>2939.56</v>
      </c>
      <c r="G24" s="50">
        <f aca="true" t="shared" si="2" ref="G24:N25">G29+G34+G39</f>
        <v>242.523</v>
      </c>
      <c r="H24" s="50">
        <f t="shared" si="2"/>
        <v>2968.3030000000003</v>
      </c>
      <c r="I24" s="50">
        <f t="shared" si="2"/>
        <v>2968.3030000000003</v>
      </c>
      <c r="J24" s="50">
        <f t="shared" si="2"/>
        <v>2409.245</v>
      </c>
      <c r="K24" s="50">
        <f t="shared" si="2"/>
        <v>2409.245</v>
      </c>
      <c r="L24" s="50">
        <f t="shared" si="2"/>
        <v>2409.245</v>
      </c>
      <c r="M24" s="50">
        <f t="shared" si="2"/>
        <v>12046.225</v>
      </c>
      <c r="N24" s="50">
        <f t="shared" si="2"/>
        <v>12046.225</v>
      </c>
    </row>
    <row r="25" spans="1:14" ht="35.25" customHeight="1">
      <c r="A25" s="158"/>
      <c r="B25" s="158"/>
      <c r="C25" s="101"/>
      <c r="D25" s="158"/>
      <c r="E25" s="49" t="s">
        <v>89</v>
      </c>
      <c r="F25" s="50">
        <f>F30+F35+F40</f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0</v>
      </c>
      <c r="M25" s="50">
        <f t="shared" si="2"/>
        <v>0</v>
      </c>
      <c r="N25" s="50">
        <f t="shared" si="2"/>
        <v>0</v>
      </c>
    </row>
    <row r="26" spans="1:14" ht="38.25" customHeight="1">
      <c r="A26" s="159" t="s">
        <v>90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5" ht="107.25" customHeight="1">
      <c r="A27" s="158" t="s">
        <v>91</v>
      </c>
      <c r="B27" s="158" t="s">
        <v>92</v>
      </c>
      <c r="C27" s="158" t="s">
        <v>93</v>
      </c>
      <c r="D27" s="158" t="s">
        <v>86</v>
      </c>
      <c r="E27" s="48" t="s">
        <v>23</v>
      </c>
      <c r="F27" s="51">
        <f>SUM(F28:F30)</f>
        <v>119.468</v>
      </c>
      <c r="G27" s="50">
        <f aca="true" t="shared" si="3" ref="G27:N27">SUM(G28:G30)</f>
        <v>142.463</v>
      </c>
      <c r="H27" s="50">
        <f t="shared" si="3"/>
        <v>142.463</v>
      </c>
      <c r="I27" s="50">
        <f t="shared" si="3"/>
        <v>142.463</v>
      </c>
      <c r="J27" s="50">
        <f t="shared" si="3"/>
        <v>105.04</v>
      </c>
      <c r="K27" s="50">
        <f t="shared" si="3"/>
        <v>105.04</v>
      </c>
      <c r="L27" s="50">
        <f t="shared" si="3"/>
        <v>105.04</v>
      </c>
      <c r="M27" s="50">
        <f t="shared" si="3"/>
        <v>525.2</v>
      </c>
      <c r="N27" s="50">
        <f t="shared" si="3"/>
        <v>525.2</v>
      </c>
      <c r="O27" s="66"/>
    </row>
    <row r="28" spans="1:14" ht="22.5">
      <c r="A28" s="158"/>
      <c r="B28" s="158"/>
      <c r="C28" s="158"/>
      <c r="D28" s="158"/>
      <c r="E28" s="49" t="s">
        <v>87</v>
      </c>
      <c r="F28" s="51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7" ht="30" customHeight="1">
      <c r="A29" s="158"/>
      <c r="B29" s="158"/>
      <c r="C29" s="158"/>
      <c r="D29" s="158"/>
      <c r="E29" s="49" t="s">
        <v>88</v>
      </c>
      <c r="F29" s="51">
        <v>119.468</v>
      </c>
      <c r="G29" s="50">
        <v>142.463</v>
      </c>
      <c r="H29" s="50">
        <v>142.463</v>
      </c>
      <c r="I29" s="50">
        <v>142.463</v>
      </c>
      <c r="J29" s="50">
        <v>105.04</v>
      </c>
      <c r="K29" s="50">
        <v>105.04</v>
      </c>
      <c r="L29" s="50">
        <v>105.04</v>
      </c>
      <c r="M29" s="50">
        <v>525.2</v>
      </c>
      <c r="N29" s="50">
        <v>525.2</v>
      </c>
      <c r="P29" s="64"/>
      <c r="Q29" s="64"/>
    </row>
    <row r="30" spans="1:14" ht="36" customHeight="1">
      <c r="A30" s="158"/>
      <c r="B30" s="158"/>
      <c r="C30" s="158"/>
      <c r="D30" s="158"/>
      <c r="E30" s="49" t="s">
        <v>89</v>
      </c>
      <c r="F30" s="51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</row>
    <row r="31" spans="1:14" ht="21" customHeight="1">
      <c r="A31" s="158" t="s">
        <v>94</v>
      </c>
      <c r="B31" s="158" t="s">
        <v>95</v>
      </c>
      <c r="C31" s="158" t="s">
        <v>96</v>
      </c>
      <c r="D31" s="158" t="s">
        <v>97</v>
      </c>
      <c r="E31" s="49" t="s">
        <v>23</v>
      </c>
      <c r="F31" s="51">
        <f>SUM(F32:F35)</f>
        <v>2820.092</v>
      </c>
      <c r="G31" s="50">
        <f aca="true" t="shared" si="4" ref="G31:N31">SUM(G32:G35)</f>
        <v>100.06</v>
      </c>
      <c r="H31" s="50">
        <f t="shared" si="4"/>
        <v>2825.84</v>
      </c>
      <c r="I31" s="50">
        <f t="shared" si="4"/>
        <v>2825.84</v>
      </c>
      <c r="J31" s="50">
        <f t="shared" si="4"/>
        <v>2304.205</v>
      </c>
      <c r="K31" s="50">
        <f t="shared" si="4"/>
        <v>2304.205</v>
      </c>
      <c r="L31" s="50">
        <f t="shared" si="4"/>
        <v>2304.205</v>
      </c>
      <c r="M31" s="50">
        <f t="shared" si="4"/>
        <v>11521.025</v>
      </c>
      <c r="N31" s="50">
        <f t="shared" si="4"/>
        <v>11521.025</v>
      </c>
    </row>
    <row r="32" spans="1:14" ht="20.25" customHeight="1">
      <c r="A32" s="158"/>
      <c r="B32" s="158"/>
      <c r="C32" s="158"/>
      <c r="D32" s="158"/>
      <c r="E32" s="158" t="s">
        <v>87</v>
      </c>
      <c r="F32" s="162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</row>
    <row r="33" spans="1:14" ht="3" customHeight="1">
      <c r="A33" s="158"/>
      <c r="B33" s="158"/>
      <c r="C33" s="158"/>
      <c r="D33" s="158"/>
      <c r="E33" s="158"/>
      <c r="F33" s="163"/>
      <c r="G33" s="161"/>
      <c r="H33" s="161"/>
      <c r="I33" s="161"/>
      <c r="J33" s="161"/>
      <c r="K33" s="161"/>
      <c r="L33" s="161"/>
      <c r="M33" s="161"/>
      <c r="N33" s="161"/>
    </row>
    <row r="34" spans="1:18" ht="30" customHeight="1">
      <c r="A34" s="158"/>
      <c r="B34" s="158"/>
      <c r="C34" s="158"/>
      <c r="D34" s="158"/>
      <c r="E34" s="49" t="s">
        <v>88</v>
      </c>
      <c r="F34" s="51">
        <v>2820.092</v>
      </c>
      <c r="G34" s="50">
        <v>100.06</v>
      </c>
      <c r="H34" s="50">
        <v>2825.84</v>
      </c>
      <c r="I34" s="50">
        <v>2825.84</v>
      </c>
      <c r="J34" s="50">
        <v>2304.205</v>
      </c>
      <c r="K34" s="50">
        <v>2304.205</v>
      </c>
      <c r="L34" s="50">
        <v>2304.205</v>
      </c>
      <c r="M34" s="50">
        <v>11521.025</v>
      </c>
      <c r="N34" s="50">
        <v>11521.025</v>
      </c>
      <c r="P34" s="64"/>
      <c r="Q34" s="64"/>
      <c r="R34" s="5"/>
    </row>
    <row r="35" spans="1:14" ht="74.25" customHeight="1">
      <c r="A35" s="158"/>
      <c r="B35" s="158"/>
      <c r="C35" s="158"/>
      <c r="D35" s="158"/>
      <c r="E35" s="49" t="s">
        <v>89</v>
      </c>
      <c r="F35" s="51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106.5" customHeight="1">
      <c r="A36" s="49" t="s">
        <v>98</v>
      </c>
      <c r="B36" s="49" t="s">
        <v>99</v>
      </c>
      <c r="C36" s="49" t="s">
        <v>100</v>
      </c>
      <c r="D36" s="49" t="s">
        <v>101</v>
      </c>
      <c r="E36" s="49"/>
      <c r="F36" s="51"/>
      <c r="G36" s="75"/>
      <c r="H36" s="75"/>
      <c r="I36" s="75"/>
      <c r="J36" s="75"/>
      <c r="K36" s="75"/>
      <c r="L36" s="75"/>
      <c r="M36" s="75"/>
      <c r="N36" s="75"/>
    </row>
    <row r="37" spans="1:14" ht="23.25" customHeight="1">
      <c r="A37" s="158" t="s">
        <v>102</v>
      </c>
      <c r="B37" s="158" t="s">
        <v>103</v>
      </c>
      <c r="C37" s="158" t="s">
        <v>104</v>
      </c>
      <c r="D37" s="158" t="s">
        <v>105</v>
      </c>
      <c r="E37" s="49" t="s">
        <v>23</v>
      </c>
      <c r="F37" s="51">
        <f>SUM(F38:F40)</f>
        <v>0</v>
      </c>
      <c r="G37" s="50">
        <f aca="true" t="shared" si="5" ref="G37:N37">SUM(G38:G40)</f>
        <v>0</v>
      </c>
      <c r="H37" s="50">
        <f t="shared" si="5"/>
        <v>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  <c r="N37" s="50">
        <f t="shared" si="5"/>
        <v>0</v>
      </c>
    </row>
    <row r="38" spans="1:14" ht="30" customHeight="1">
      <c r="A38" s="158"/>
      <c r="B38" s="158"/>
      <c r="C38" s="158"/>
      <c r="D38" s="158"/>
      <c r="E38" s="49" t="s">
        <v>87</v>
      </c>
      <c r="F38" s="51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</row>
    <row r="39" spans="1:14" ht="32.25" customHeight="1">
      <c r="A39" s="158"/>
      <c r="B39" s="158"/>
      <c r="C39" s="158"/>
      <c r="D39" s="158"/>
      <c r="E39" s="49" t="s">
        <v>88</v>
      </c>
      <c r="F39" s="51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</row>
    <row r="40" spans="1:14" ht="87.75" customHeight="1">
      <c r="A40" s="158"/>
      <c r="B40" s="158"/>
      <c r="C40" s="158"/>
      <c r="D40" s="158"/>
      <c r="E40" s="49" t="s">
        <v>89</v>
      </c>
      <c r="F40" s="51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</row>
  </sheetData>
  <sheetProtection/>
  <mergeCells count="44">
    <mergeCell ref="I32:I33"/>
    <mergeCell ref="J32:J33"/>
    <mergeCell ref="E32:E33"/>
    <mergeCell ref="F32:F33"/>
    <mergeCell ref="M32:M33"/>
    <mergeCell ref="N32:N33"/>
    <mergeCell ref="A37:A40"/>
    <mergeCell ref="B37:B40"/>
    <mergeCell ref="C37:C40"/>
    <mergeCell ref="D37:D40"/>
    <mergeCell ref="G32:G33"/>
    <mergeCell ref="H32:H33"/>
    <mergeCell ref="A27:A30"/>
    <mergeCell ref="B27:B30"/>
    <mergeCell ref="C27:C30"/>
    <mergeCell ref="D27:D30"/>
    <mergeCell ref="K32:K33"/>
    <mergeCell ref="L32:L33"/>
    <mergeCell ref="A31:A35"/>
    <mergeCell ref="B31:B35"/>
    <mergeCell ref="C31:C35"/>
    <mergeCell ref="D31:D35"/>
    <mergeCell ref="F19:N19"/>
    <mergeCell ref="A22:A25"/>
    <mergeCell ref="B22:B25"/>
    <mergeCell ref="C22:C25"/>
    <mergeCell ref="D22:D25"/>
    <mergeCell ref="A26:N26"/>
    <mergeCell ref="I12:O12"/>
    <mergeCell ref="A14:M14"/>
    <mergeCell ref="A15:M15"/>
    <mergeCell ref="A16:M16"/>
    <mergeCell ref="A17:M17"/>
    <mergeCell ref="A19:A20"/>
    <mergeCell ref="B19:B20"/>
    <mergeCell ref="C19:C20"/>
    <mergeCell ref="D19:D20"/>
    <mergeCell ref="E19:E20"/>
    <mergeCell ref="I6:O6"/>
    <mergeCell ref="I7:O7"/>
    <mergeCell ref="I8:O8"/>
    <mergeCell ref="I9:O9"/>
    <mergeCell ref="I10:O10"/>
    <mergeCell ref="I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B1">
      <selection activeCell="L5" sqref="L5"/>
    </sheetView>
  </sheetViews>
  <sheetFormatPr defaultColWidth="9.140625" defaultRowHeight="12.75"/>
  <cols>
    <col min="1" max="1" width="12.140625" style="0" customWidth="1"/>
    <col min="2" max="2" width="23.421875" style="0" customWidth="1"/>
    <col min="3" max="3" width="21.7109375" style="0" customWidth="1"/>
    <col min="4" max="4" width="19.421875" style="0" customWidth="1"/>
    <col min="5" max="5" width="19.140625" style="0" customWidth="1"/>
    <col min="6" max="14" width="10.7109375" style="0" customWidth="1"/>
  </cols>
  <sheetData>
    <row r="1" ht="16.5">
      <c r="L1" s="22" t="s">
        <v>147</v>
      </c>
    </row>
    <row r="2" ht="16.5">
      <c r="L2" s="22" t="s">
        <v>35</v>
      </c>
    </row>
    <row r="3" ht="16.5">
      <c r="L3" s="22" t="s">
        <v>36</v>
      </c>
    </row>
    <row r="4" ht="16.5">
      <c r="L4" s="21" t="s">
        <v>149</v>
      </c>
    </row>
    <row r="5" ht="4.5" customHeight="1"/>
    <row r="6" spans="1:15" ht="15.75">
      <c r="A6" s="82" t="s">
        <v>0</v>
      </c>
      <c r="J6" s="155" t="s">
        <v>0</v>
      </c>
      <c r="K6" s="155"/>
      <c r="L6" s="155"/>
      <c r="M6" s="155"/>
      <c r="N6" s="155"/>
      <c r="O6" s="83"/>
    </row>
    <row r="7" spans="1:15" ht="15.75">
      <c r="A7" s="82" t="s">
        <v>117</v>
      </c>
      <c r="J7" s="155" t="s">
        <v>117</v>
      </c>
      <c r="K7" s="155"/>
      <c r="L7" s="155"/>
      <c r="M7" s="155"/>
      <c r="N7" s="155"/>
      <c r="O7" s="155"/>
    </row>
    <row r="8" spans="1:15" ht="15.75">
      <c r="A8" s="82" t="s">
        <v>118</v>
      </c>
      <c r="J8" s="155" t="s">
        <v>118</v>
      </c>
      <c r="K8" s="155"/>
      <c r="L8" s="155"/>
      <c r="M8" s="155"/>
      <c r="N8" s="155"/>
      <c r="O8" s="155"/>
    </row>
    <row r="9" spans="1:15" ht="15.75">
      <c r="A9" s="82" t="s">
        <v>119</v>
      </c>
      <c r="J9" s="155" t="s">
        <v>119</v>
      </c>
      <c r="K9" s="155"/>
      <c r="L9" s="155"/>
      <c r="M9" s="155"/>
      <c r="N9" s="155"/>
      <c r="O9" s="155"/>
    </row>
    <row r="10" spans="1:15" ht="15.75">
      <c r="A10" s="82" t="s">
        <v>120</v>
      </c>
      <c r="J10" s="155" t="s">
        <v>120</v>
      </c>
      <c r="K10" s="155"/>
      <c r="L10" s="155"/>
      <c r="M10" s="155"/>
      <c r="N10" s="155"/>
      <c r="O10" s="155"/>
    </row>
    <row r="11" spans="1:15" ht="15.75">
      <c r="A11" s="82" t="s">
        <v>111</v>
      </c>
      <c r="J11" s="155" t="s">
        <v>111</v>
      </c>
      <c r="K11" s="155"/>
      <c r="L11" s="155"/>
      <c r="M11" s="155"/>
      <c r="N11" s="155"/>
      <c r="O11" s="155"/>
    </row>
    <row r="12" spans="1:15" ht="15.75">
      <c r="A12" s="82" t="s">
        <v>121</v>
      </c>
      <c r="J12" s="155" t="s">
        <v>121</v>
      </c>
      <c r="K12" s="155"/>
      <c r="L12" s="155"/>
      <c r="M12" s="155"/>
      <c r="N12" s="155"/>
      <c r="O12" s="155"/>
    </row>
    <row r="13" spans="1:15" ht="15.75">
      <c r="A13" s="82" t="s">
        <v>36</v>
      </c>
      <c r="J13" s="155" t="s">
        <v>36</v>
      </c>
      <c r="K13" s="155"/>
      <c r="L13" s="155"/>
      <c r="M13" s="155"/>
      <c r="N13" s="155"/>
      <c r="O13" s="155"/>
    </row>
    <row r="14" spans="1:15" ht="15.75">
      <c r="A14" s="82" t="s">
        <v>114</v>
      </c>
      <c r="J14" s="155" t="s">
        <v>122</v>
      </c>
      <c r="K14" s="155"/>
      <c r="L14" s="155"/>
      <c r="M14" s="155"/>
      <c r="N14" s="155"/>
      <c r="O14" s="155"/>
    </row>
    <row r="15" spans="1:15" ht="23.25" customHeight="1">
      <c r="A15" s="82"/>
      <c r="J15" s="56"/>
      <c r="K15" s="56"/>
      <c r="L15" s="56"/>
      <c r="M15" s="56"/>
      <c r="N15" s="56"/>
      <c r="O15" s="56"/>
    </row>
    <row r="16" spans="1:11" ht="15.75">
      <c r="A16" s="156" t="s">
        <v>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ht="15.75">
      <c r="A17" s="84"/>
      <c r="B17" s="156" t="s">
        <v>123</v>
      </c>
      <c r="C17" s="156"/>
      <c r="D17" s="156"/>
      <c r="E17" s="156"/>
      <c r="F17" s="156"/>
      <c r="G17" s="156"/>
      <c r="H17" s="156"/>
      <c r="I17" s="156"/>
      <c r="J17" s="84"/>
      <c r="K17" s="84"/>
    </row>
    <row r="18" spans="1:13" ht="15.75">
      <c r="A18" s="84"/>
      <c r="B18" s="156" t="s">
        <v>124</v>
      </c>
      <c r="C18" s="156"/>
      <c r="D18" s="156"/>
      <c r="E18" s="156"/>
      <c r="F18" s="156"/>
      <c r="G18" s="156"/>
      <c r="H18" s="156"/>
      <c r="I18" s="156"/>
      <c r="J18" s="84"/>
      <c r="K18" s="84"/>
      <c r="L18" s="84"/>
      <c r="M18" s="84"/>
    </row>
    <row r="19" spans="1:13" ht="15.75">
      <c r="A19" s="84"/>
      <c r="B19" s="84"/>
      <c r="C19" s="156" t="s">
        <v>78</v>
      </c>
      <c r="D19" s="156"/>
      <c r="E19" s="156"/>
      <c r="F19" s="156"/>
      <c r="G19" s="84"/>
      <c r="H19" s="84"/>
      <c r="I19" s="84"/>
      <c r="J19" s="84"/>
      <c r="K19" s="84"/>
      <c r="L19" s="84"/>
      <c r="M19" s="84"/>
    </row>
    <row r="20" ht="14.25" customHeight="1">
      <c r="A20" s="85"/>
    </row>
    <row r="21" spans="1:14" ht="12.75">
      <c r="A21" s="157" t="s">
        <v>6</v>
      </c>
      <c r="B21" s="157" t="s">
        <v>79</v>
      </c>
      <c r="C21" s="157" t="s">
        <v>80</v>
      </c>
      <c r="D21" s="157" t="s">
        <v>81</v>
      </c>
      <c r="E21" s="157" t="s">
        <v>8</v>
      </c>
      <c r="F21" s="157" t="s">
        <v>82</v>
      </c>
      <c r="G21" s="157"/>
      <c r="H21" s="157"/>
      <c r="I21" s="157"/>
      <c r="J21" s="157"/>
      <c r="K21" s="157"/>
      <c r="L21" s="157"/>
      <c r="M21" s="157"/>
      <c r="N21" s="157"/>
    </row>
    <row r="22" spans="1:14" ht="12.75">
      <c r="A22" s="157"/>
      <c r="B22" s="157"/>
      <c r="C22" s="157"/>
      <c r="D22" s="157"/>
      <c r="E22" s="157"/>
      <c r="F22" s="48">
        <v>2019</v>
      </c>
      <c r="G22" s="48">
        <v>2020</v>
      </c>
      <c r="H22" s="48">
        <v>2021</v>
      </c>
      <c r="I22" s="48">
        <v>2022</v>
      </c>
      <c r="J22" s="48">
        <v>2023</v>
      </c>
      <c r="K22" s="48">
        <v>2024</v>
      </c>
      <c r="L22" s="48">
        <v>2025</v>
      </c>
      <c r="M22" s="48" t="s">
        <v>83</v>
      </c>
      <c r="N22" s="48" t="s">
        <v>84</v>
      </c>
    </row>
    <row r="23" spans="1:14" ht="12.75">
      <c r="A23" s="48">
        <v>1</v>
      </c>
      <c r="B23" s="48">
        <v>2</v>
      </c>
      <c r="C23" s="48">
        <v>3</v>
      </c>
      <c r="D23" s="48">
        <v>4</v>
      </c>
      <c r="E23" s="48">
        <v>9</v>
      </c>
      <c r="F23" s="48">
        <v>10</v>
      </c>
      <c r="G23" s="48">
        <v>11</v>
      </c>
      <c r="H23" s="48">
        <v>12</v>
      </c>
      <c r="I23" s="48">
        <v>13</v>
      </c>
      <c r="J23" s="48">
        <v>14</v>
      </c>
      <c r="K23" s="48">
        <v>15</v>
      </c>
      <c r="L23" s="48">
        <v>16</v>
      </c>
      <c r="M23" s="48">
        <v>17</v>
      </c>
      <c r="N23" s="48">
        <v>18</v>
      </c>
    </row>
    <row r="24" spans="1:14" ht="18.75" customHeight="1">
      <c r="A24" s="158" t="s">
        <v>29</v>
      </c>
      <c r="B24" s="158" t="s">
        <v>125</v>
      </c>
      <c r="C24" s="101"/>
      <c r="D24" s="158" t="s">
        <v>126</v>
      </c>
      <c r="E24" s="49" t="s">
        <v>23</v>
      </c>
      <c r="F24" s="50">
        <f>SUM(F25:F27)</f>
        <v>48.677</v>
      </c>
      <c r="G24" s="50">
        <f aca="true" t="shared" si="0" ref="G24:N24">SUM(G25:G27)</f>
        <v>48.677</v>
      </c>
      <c r="H24" s="50">
        <f t="shared" si="0"/>
        <v>48.677</v>
      </c>
      <c r="I24" s="50">
        <f t="shared" si="0"/>
        <v>48.677</v>
      </c>
      <c r="J24" s="50">
        <f t="shared" si="0"/>
        <v>37.606</v>
      </c>
      <c r="K24" s="50">
        <f t="shared" si="0"/>
        <v>37.606</v>
      </c>
      <c r="L24" s="50">
        <f t="shared" si="0"/>
        <v>37.606</v>
      </c>
      <c r="M24" s="50">
        <f t="shared" si="0"/>
        <v>188.03</v>
      </c>
      <c r="N24" s="50">
        <f t="shared" si="0"/>
        <v>188.03</v>
      </c>
    </row>
    <row r="25" spans="1:14" ht="27" customHeight="1">
      <c r="A25" s="158"/>
      <c r="B25" s="158"/>
      <c r="C25" s="101"/>
      <c r="D25" s="158"/>
      <c r="E25" s="49" t="s">
        <v>25</v>
      </c>
      <c r="F25" s="50">
        <f>F31+F35+F40+F44</f>
        <v>0</v>
      </c>
      <c r="G25" s="50">
        <f aca="true" t="shared" si="1" ref="G25:N27">G31+G35+G40+G44</f>
        <v>0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0">
        <f t="shared" si="1"/>
        <v>0</v>
      </c>
      <c r="L25" s="50">
        <f t="shared" si="1"/>
        <v>0</v>
      </c>
      <c r="M25" s="50">
        <f t="shared" si="1"/>
        <v>0</v>
      </c>
      <c r="N25" s="50">
        <f t="shared" si="1"/>
        <v>0</v>
      </c>
    </row>
    <row r="26" spans="1:14" ht="33.75">
      <c r="A26" s="158"/>
      <c r="B26" s="158"/>
      <c r="C26" s="101"/>
      <c r="D26" s="158"/>
      <c r="E26" s="49" t="s">
        <v>26</v>
      </c>
      <c r="F26" s="50">
        <f>F32+F36+F41+F45</f>
        <v>48.677</v>
      </c>
      <c r="G26" s="50">
        <f t="shared" si="1"/>
        <v>48.677</v>
      </c>
      <c r="H26" s="50">
        <f t="shared" si="1"/>
        <v>48.677</v>
      </c>
      <c r="I26" s="50">
        <f t="shared" si="1"/>
        <v>48.677</v>
      </c>
      <c r="J26" s="50">
        <f t="shared" si="1"/>
        <v>37.606</v>
      </c>
      <c r="K26" s="50">
        <f t="shared" si="1"/>
        <v>37.606</v>
      </c>
      <c r="L26" s="50">
        <f t="shared" si="1"/>
        <v>37.606</v>
      </c>
      <c r="M26" s="50">
        <f t="shared" si="1"/>
        <v>188.03</v>
      </c>
      <c r="N26" s="50">
        <f t="shared" si="1"/>
        <v>188.03</v>
      </c>
    </row>
    <row r="27" spans="1:14" ht="18.75" customHeight="1">
      <c r="A27" s="158"/>
      <c r="B27" s="158"/>
      <c r="C27" s="101"/>
      <c r="D27" s="158"/>
      <c r="E27" s="49" t="s">
        <v>89</v>
      </c>
      <c r="F27" s="50">
        <f>F33+F37+F42+F46</f>
        <v>0</v>
      </c>
      <c r="G27" s="50">
        <f t="shared" si="1"/>
        <v>0</v>
      </c>
      <c r="H27" s="50">
        <f t="shared" si="1"/>
        <v>0</v>
      </c>
      <c r="I27" s="50">
        <f t="shared" si="1"/>
        <v>0</v>
      </c>
      <c r="J27" s="50">
        <f t="shared" si="1"/>
        <v>0</v>
      </c>
      <c r="K27" s="50">
        <f t="shared" si="1"/>
        <v>0</v>
      </c>
      <c r="L27" s="50">
        <f t="shared" si="1"/>
        <v>0</v>
      </c>
      <c r="M27" s="50">
        <f t="shared" si="1"/>
        <v>0</v>
      </c>
      <c r="N27" s="50">
        <f t="shared" si="1"/>
        <v>0</v>
      </c>
    </row>
    <row r="28" spans="1:14" ht="12.75">
      <c r="A28" s="167" t="s">
        <v>127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15" customHeight="1">
      <c r="A30" s="158" t="s">
        <v>136</v>
      </c>
      <c r="B30" s="158" t="s">
        <v>128</v>
      </c>
      <c r="C30" s="158" t="s">
        <v>129</v>
      </c>
      <c r="D30" s="158" t="s">
        <v>126</v>
      </c>
      <c r="E30" s="49" t="s">
        <v>23</v>
      </c>
      <c r="F30" s="51">
        <f>SUM(F31:F33)</f>
        <v>0</v>
      </c>
      <c r="G30" s="51">
        <f aca="true" t="shared" si="2" ref="G30:N30">SUM(G31:G33)</f>
        <v>0</v>
      </c>
      <c r="H30" s="51">
        <f t="shared" si="2"/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L30" s="51">
        <f t="shared" si="2"/>
        <v>0</v>
      </c>
      <c r="M30" s="51">
        <f t="shared" si="2"/>
        <v>0</v>
      </c>
      <c r="N30" s="51">
        <f t="shared" si="2"/>
        <v>0</v>
      </c>
    </row>
    <row r="31" spans="1:14" ht="28.5" customHeight="1">
      <c r="A31" s="158"/>
      <c r="B31" s="158"/>
      <c r="C31" s="158"/>
      <c r="D31" s="158"/>
      <c r="E31" s="49" t="s">
        <v>25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</row>
    <row r="32" spans="1:14" ht="33.75">
      <c r="A32" s="158"/>
      <c r="B32" s="158"/>
      <c r="C32" s="158"/>
      <c r="D32" s="158"/>
      <c r="E32" s="49" t="s">
        <v>26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</row>
    <row r="33" spans="1:14" ht="18" customHeight="1">
      <c r="A33" s="158"/>
      <c r="B33" s="158"/>
      <c r="C33" s="158"/>
      <c r="D33" s="158"/>
      <c r="E33" s="49" t="s">
        <v>89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</row>
    <row r="34" spans="1:14" ht="15.75" customHeight="1">
      <c r="A34" s="158" t="s">
        <v>137</v>
      </c>
      <c r="B34" s="158" t="s">
        <v>130</v>
      </c>
      <c r="C34" s="158" t="s">
        <v>131</v>
      </c>
      <c r="D34" s="158" t="s">
        <v>126</v>
      </c>
      <c r="E34" s="49" t="s">
        <v>23</v>
      </c>
      <c r="F34" s="51">
        <f>SUM(F35:F38)</f>
        <v>0</v>
      </c>
      <c r="G34" s="51">
        <f aca="true" t="shared" si="3" ref="G34:N34">SUM(G35:G38)</f>
        <v>0</v>
      </c>
      <c r="H34" s="51">
        <f t="shared" si="3"/>
        <v>0</v>
      </c>
      <c r="I34" s="51">
        <f t="shared" si="3"/>
        <v>0</v>
      </c>
      <c r="J34" s="51">
        <f t="shared" si="3"/>
        <v>0</v>
      </c>
      <c r="K34" s="51">
        <f t="shared" si="3"/>
        <v>0</v>
      </c>
      <c r="L34" s="51">
        <f t="shared" si="3"/>
        <v>0</v>
      </c>
      <c r="M34" s="51">
        <f t="shared" si="3"/>
        <v>0</v>
      </c>
      <c r="N34" s="51">
        <f t="shared" si="3"/>
        <v>0</v>
      </c>
    </row>
    <row r="35" spans="1:14" ht="12.75" customHeight="1">
      <c r="A35" s="158"/>
      <c r="B35" s="158"/>
      <c r="C35" s="158"/>
      <c r="D35" s="158"/>
      <c r="E35" s="165" t="s">
        <v>140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</row>
    <row r="36" spans="1:14" ht="16.5" customHeight="1">
      <c r="A36" s="158"/>
      <c r="B36" s="158"/>
      <c r="C36" s="158"/>
      <c r="D36" s="158"/>
      <c r="E36" s="166"/>
      <c r="F36" s="164"/>
      <c r="G36" s="164"/>
      <c r="H36" s="164"/>
      <c r="I36" s="164"/>
      <c r="J36" s="164"/>
      <c r="K36" s="164"/>
      <c r="L36" s="164"/>
      <c r="M36" s="164"/>
      <c r="N36" s="164"/>
    </row>
    <row r="37" spans="1:14" ht="33.75">
      <c r="A37" s="158"/>
      <c r="B37" s="158"/>
      <c r="C37" s="158"/>
      <c r="D37" s="158"/>
      <c r="E37" s="49" t="s">
        <v>26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</row>
    <row r="38" spans="1:14" ht="20.25" customHeight="1">
      <c r="A38" s="158"/>
      <c r="B38" s="158"/>
      <c r="C38" s="158"/>
      <c r="D38" s="158"/>
      <c r="E38" s="49" t="s">
        <v>89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</row>
    <row r="39" spans="1:14" ht="15" customHeight="1">
      <c r="A39" s="158" t="s">
        <v>138</v>
      </c>
      <c r="B39" s="158" t="s">
        <v>132</v>
      </c>
      <c r="C39" s="158" t="s">
        <v>133</v>
      </c>
      <c r="D39" s="158" t="s">
        <v>126</v>
      </c>
      <c r="E39" s="49" t="s">
        <v>23</v>
      </c>
      <c r="F39" s="51">
        <f>SUM(F40:F42)</f>
        <v>48.677</v>
      </c>
      <c r="G39" s="51">
        <f aca="true" t="shared" si="4" ref="G39:N39">SUM(G40:G42)</f>
        <v>48.677</v>
      </c>
      <c r="H39" s="51">
        <f t="shared" si="4"/>
        <v>48.677</v>
      </c>
      <c r="I39" s="51">
        <f t="shared" si="4"/>
        <v>48.677</v>
      </c>
      <c r="J39" s="51">
        <f t="shared" si="4"/>
        <v>37.606</v>
      </c>
      <c r="K39" s="51">
        <f t="shared" si="4"/>
        <v>37.606</v>
      </c>
      <c r="L39" s="51">
        <f t="shared" si="4"/>
        <v>37.606</v>
      </c>
      <c r="M39" s="51">
        <f t="shared" si="4"/>
        <v>188.03</v>
      </c>
      <c r="N39" s="51">
        <f t="shared" si="4"/>
        <v>188.03</v>
      </c>
    </row>
    <row r="40" spans="1:14" ht="27" customHeight="1">
      <c r="A40" s="158"/>
      <c r="B40" s="158"/>
      <c r="C40" s="158"/>
      <c r="D40" s="158"/>
      <c r="E40" s="49" t="s">
        <v>25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</row>
    <row r="41" spans="1:14" ht="33.75">
      <c r="A41" s="158"/>
      <c r="B41" s="158"/>
      <c r="C41" s="158"/>
      <c r="D41" s="158"/>
      <c r="E41" s="49" t="s">
        <v>26</v>
      </c>
      <c r="F41" s="51">
        <v>48.677</v>
      </c>
      <c r="G41" s="51">
        <v>48.677</v>
      </c>
      <c r="H41" s="51">
        <v>48.677</v>
      </c>
      <c r="I41" s="51">
        <v>48.677</v>
      </c>
      <c r="J41" s="51">
        <v>37.606</v>
      </c>
      <c r="K41" s="51">
        <v>37.606</v>
      </c>
      <c r="L41" s="51">
        <v>37.606</v>
      </c>
      <c r="M41" s="51">
        <v>188.03</v>
      </c>
      <c r="N41" s="51">
        <v>188.03</v>
      </c>
    </row>
    <row r="42" spans="1:14" ht="17.25" customHeight="1">
      <c r="A42" s="158"/>
      <c r="B42" s="158"/>
      <c r="C42" s="158"/>
      <c r="D42" s="158"/>
      <c r="E42" s="49" t="s">
        <v>89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</row>
    <row r="43" spans="1:14" ht="14.25" customHeight="1">
      <c r="A43" s="158" t="s">
        <v>139</v>
      </c>
      <c r="B43" s="158" t="s">
        <v>134</v>
      </c>
      <c r="C43" s="158" t="s">
        <v>135</v>
      </c>
      <c r="D43" s="158" t="s">
        <v>126</v>
      </c>
      <c r="E43" s="49" t="s">
        <v>23</v>
      </c>
      <c r="F43" s="51">
        <f>SUM(F44:F46)</f>
        <v>0</v>
      </c>
      <c r="G43" s="51">
        <f aca="true" t="shared" si="5" ref="G43:N43">SUM(G44:G46)</f>
        <v>0</v>
      </c>
      <c r="H43" s="51">
        <f t="shared" si="5"/>
        <v>0</v>
      </c>
      <c r="I43" s="51">
        <f t="shared" si="5"/>
        <v>0</v>
      </c>
      <c r="J43" s="51">
        <f t="shared" si="5"/>
        <v>0</v>
      </c>
      <c r="K43" s="51">
        <f t="shared" si="5"/>
        <v>0</v>
      </c>
      <c r="L43" s="51">
        <f t="shared" si="5"/>
        <v>0</v>
      </c>
      <c r="M43" s="51">
        <f t="shared" si="5"/>
        <v>0</v>
      </c>
      <c r="N43" s="51">
        <f t="shared" si="5"/>
        <v>0</v>
      </c>
    </row>
    <row r="44" spans="1:14" ht="27" customHeight="1">
      <c r="A44" s="158"/>
      <c r="B44" s="158"/>
      <c r="C44" s="158"/>
      <c r="D44" s="158"/>
      <c r="E44" s="49" t="s">
        <v>25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</row>
    <row r="45" spans="1:14" ht="33.75">
      <c r="A45" s="158"/>
      <c r="B45" s="158"/>
      <c r="C45" s="158"/>
      <c r="D45" s="158"/>
      <c r="E45" s="49" t="s">
        <v>26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</row>
    <row r="46" spans="1:14" ht="18" customHeight="1">
      <c r="A46" s="158"/>
      <c r="B46" s="158"/>
      <c r="C46" s="158"/>
      <c r="D46" s="158"/>
      <c r="E46" s="49" t="s">
        <v>89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</row>
    <row r="47" ht="15.75">
      <c r="A47" s="86"/>
    </row>
  </sheetData>
  <sheetProtection/>
  <mergeCells count="50">
    <mergeCell ref="J11:O11"/>
    <mergeCell ref="J12:O12"/>
    <mergeCell ref="E21:E22"/>
    <mergeCell ref="F21:N21"/>
    <mergeCell ref="B17:I17"/>
    <mergeCell ref="B18:I18"/>
    <mergeCell ref="C19:F19"/>
    <mergeCell ref="A16:K16"/>
    <mergeCell ref="A21:A22"/>
    <mergeCell ref="B21:B22"/>
    <mergeCell ref="J6:N6"/>
    <mergeCell ref="J7:O7"/>
    <mergeCell ref="J8:O8"/>
    <mergeCell ref="J9:O9"/>
    <mergeCell ref="J10:O10"/>
    <mergeCell ref="B30:B33"/>
    <mergeCell ref="C30:C33"/>
    <mergeCell ref="D30:D33"/>
    <mergeCell ref="J13:O13"/>
    <mergeCell ref="J14:O14"/>
    <mergeCell ref="C21:C22"/>
    <mergeCell ref="D21:D22"/>
    <mergeCell ref="M35:M36"/>
    <mergeCell ref="N35:N36"/>
    <mergeCell ref="G35:G36"/>
    <mergeCell ref="H35:H36"/>
    <mergeCell ref="A24:A27"/>
    <mergeCell ref="B24:B27"/>
    <mergeCell ref="C24:C27"/>
    <mergeCell ref="D24:D27"/>
    <mergeCell ref="A28:N29"/>
    <mergeCell ref="A30:A33"/>
    <mergeCell ref="C39:C42"/>
    <mergeCell ref="D39:D42"/>
    <mergeCell ref="E35:E36"/>
    <mergeCell ref="F35:F36"/>
    <mergeCell ref="A34:A38"/>
    <mergeCell ref="B34:B38"/>
    <mergeCell ref="C34:C38"/>
    <mergeCell ref="D34:D38"/>
    <mergeCell ref="A43:A46"/>
    <mergeCell ref="B43:B46"/>
    <mergeCell ref="C43:C46"/>
    <mergeCell ref="D43:D46"/>
    <mergeCell ref="K35:K36"/>
    <mergeCell ref="L35:L36"/>
    <mergeCell ref="I35:I36"/>
    <mergeCell ref="J35:J36"/>
    <mergeCell ref="A39:A42"/>
    <mergeCell ref="B39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2020-10-28T13:34:08Z</cp:lastPrinted>
  <dcterms:created xsi:type="dcterms:W3CDTF">1996-10-08T23:32:33Z</dcterms:created>
  <dcterms:modified xsi:type="dcterms:W3CDTF">2020-10-29T07:08:18Z</dcterms:modified>
  <cp:category/>
  <cp:version/>
  <cp:contentType/>
  <cp:contentStatus/>
</cp:coreProperties>
</file>