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'Свод'!$A$1:$AD$32</definedName>
  </definedNames>
  <calcPr fullCalcOnLoad="1"/>
</workbook>
</file>

<file path=xl/sharedStrings.xml><?xml version="1.0" encoding="utf-8"?>
<sst xmlns="http://schemas.openxmlformats.org/spreadsheetml/2006/main" count="90" uniqueCount="79">
  <si>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</si>
  <si>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</si>
  <si>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</si>
  <si>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</si>
  <si>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</si>
  <si>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</si>
  <si>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</si>
  <si>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</si>
  <si>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</si>
  <si>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</si>
  <si>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</si>
  <si>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</si>
  <si>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</si>
  <si>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</si>
  <si>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</si>
  <si>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</si>
  <si>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</si>
  <si>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</si>
  <si>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</si>
  <si>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</si>
  <si>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</si>
  <si>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</si>
  <si>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</si>
  <si>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</si>
  <si>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</si>
  <si>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</si>
  <si>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</si>
  <si>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</si>
  <si>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</si>
  <si>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</si>
  <si>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</si>
  <si>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</si>
  <si>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</si>
  <si>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</si>
  <si>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</si>
  <si>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</si>
  <si>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</si>
  <si>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</si>
  <si>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</si>
  <si>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</si>
  <si>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</si>
  <si>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</si>
  <si>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</si>
  <si>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</si>
  <si>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</si>
  <si>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</si>
  <si>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</si>
  <si>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Посев яровых зерновых и зернобобовых  культур, га</t>
  </si>
  <si>
    <t>в том числе</t>
  </si>
  <si>
    <t>ячмень</t>
  </si>
  <si>
    <t>овес</t>
  </si>
  <si>
    <t>бобы</t>
  </si>
  <si>
    <t>вика</t>
  </si>
  <si>
    <t>горох</t>
  </si>
  <si>
    <t>Посев одн. трав, га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</si>
  <si>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</si>
  <si>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</si>
  <si>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</si>
  <si>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</si>
  <si>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</si>
  <si>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>Посев мн. трав , га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</si>
  <si>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</si>
  <si>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</si>
  <si>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</si>
  <si>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</si>
  <si>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</si>
  <si>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</si>
  <si>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Чернов В.Ф.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</si>
  <si>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</si>
  <si>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</si>
  <si>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</si>
  <si>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</si>
  <si>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</si>
  <si>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</si>
  <si>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>посев рапса, га</t>
  </si>
  <si>
    <t>Посев овощных культур, га</t>
  </si>
  <si>
    <t xml:space="preserve"> </t>
  </si>
  <si>
    <t>Информация о ходе проведения весенних полевых работ в сельхозпредприятиях и К(Ф)Х  Яльчикского района  на 06.05.2020 года</t>
  </si>
  <si>
    <t>К(Ф)Х  Турхан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</si>
</sst>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9"/>
  <sheetViews>
    <sheetView tabSelected="1" view="pageBreakPreview" zoomScale="35" zoomScaleNormal="60" zoomScaleSheetLayoutView="3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0" sqref="B5:B30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7.875" style="1" customWidth="1"/>
    <col min="4" max="4" width="29.87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8.625" style="1" customWidth="1"/>
    <col min="22" max="22" width="0.74609375" style="1" hidden="1" customWidth="1"/>
    <col min="23" max="25" width="9.125" style="1" hidden="1" customWidth="1"/>
    <col min="26" max="26" width="23.875" style="1" customWidth="1"/>
    <col min="27" max="27" width="22.125" style="1" customWidth="1"/>
    <col min="28" max="28" width="28.25390625" style="1" customWidth="1"/>
    <col min="29" max="29" width="23.375" style="1" customWidth="1"/>
    <col min="30" max="30" width="29.125" style="1" customWidth="1"/>
    <col min="31" max="37" width="9.125" style="1" customWidth="1"/>
    <col min="38" max="16384" width="9.125" style="1" customWidth="1"/>
  </cols>
  <sheetData>
    <row r="1" spans="2:27" s="2" customFormat="1" ht="175.5" customHeight="1">
      <c r="B1" s="5"/>
      <c r="C1" s="53" t="s">
        <v>77</v>
      </c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30" s="3" customFormat="1" ht="161.25" customHeight="1">
      <c r="A2" s="57" t="s">
        <v>13</v>
      </c>
      <c r="B2" s="63" t="s">
        <v>21</v>
      </c>
      <c r="C2" s="64" t="s">
        <v>23</v>
      </c>
      <c r="D2" s="64" t="s">
        <v>24</v>
      </c>
      <c r="E2" s="82" t="s">
        <v>25</v>
      </c>
      <c r="F2" s="83"/>
      <c r="G2" s="84"/>
      <c r="H2" s="57" t="s">
        <v>47</v>
      </c>
      <c r="I2" s="58"/>
      <c r="J2" s="58"/>
      <c r="K2" s="73" t="s">
        <v>48</v>
      </c>
      <c r="L2" s="77"/>
      <c r="M2" s="77"/>
      <c r="N2" s="77"/>
      <c r="O2" s="77"/>
      <c r="P2" s="77"/>
      <c r="Q2" s="77"/>
      <c r="R2" s="78"/>
      <c r="S2" s="59" t="s">
        <v>54</v>
      </c>
      <c r="T2" s="60"/>
      <c r="U2" s="61"/>
      <c r="V2" s="62" t="s">
        <v>55</v>
      </c>
      <c r="W2" s="62" t="s">
        <v>56</v>
      </c>
      <c r="X2" s="73" t="s">
        <v>57</v>
      </c>
      <c r="Y2" s="57" t="s">
        <v>58</v>
      </c>
      <c r="Z2" s="59" t="s">
        <v>60</v>
      </c>
      <c r="AA2" s="76"/>
      <c r="AB2" s="57" t="s">
        <v>75</v>
      </c>
      <c r="AC2" s="58"/>
      <c r="AD2" s="62" t="s">
        <v>74</v>
      </c>
    </row>
    <row r="3" spans="1:30" s="3" customFormat="1" ht="48" customHeight="1">
      <c r="A3" s="57"/>
      <c r="B3" s="63"/>
      <c r="C3" s="65"/>
      <c r="D3" s="65"/>
      <c r="E3" s="51" t="s">
        <v>14</v>
      </c>
      <c r="F3" s="51" t="s">
        <v>15</v>
      </c>
      <c r="G3" s="51" t="s">
        <v>16</v>
      </c>
      <c r="H3" s="51" t="s">
        <v>14</v>
      </c>
      <c r="I3" s="51" t="s">
        <v>15</v>
      </c>
      <c r="J3" s="51" t="s">
        <v>16</v>
      </c>
      <c r="K3" s="48" t="s">
        <v>59</v>
      </c>
      <c r="L3" s="48" t="s">
        <v>49</v>
      </c>
      <c r="M3" s="48" t="s">
        <v>50</v>
      </c>
      <c r="N3" s="48" t="s">
        <v>51</v>
      </c>
      <c r="O3" s="48" t="s">
        <v>52</v>
      </c>
      <c r="P3" s="67" t="s">
        <v>53</v>
      </c>
      <c r="Q3" s="68"/>
      <c r="R3" s="69"/>
      <c r="S3" s="51" t="s">
        <v>14</v>
      </c>
      <c r="T3" s="51" t="s">
        <v>15</v>
      </c>
      <c r="U3" s="51" t="s">
        <v>16</v>
      </c>
      <c r="V3" s="79"/>
      <c r="W3" s="70"/>
      <c r="X3" s="74"/>
      <c r="Y3" s="85"/>
      <c r="Z3" s="62" t="s">
        <v>61</v>
      </c>
      <c r="AA3" s="62" t="s">
        <v>62</v>
      </c>
      <c r="AB3" s="62" t="s">
        <v>63</v>
      </c>
      <c r="AC3" s="62" t="s">
        <v>64</v>
      </c>
      <c r="AD3" s="81"/>
    </row>
    <row r="4" spans="1:30" s="3" customFormat="1" ht="96.75" customHeight="1">
      <c r="A4" s="62"/>
      <c r="B4" s="64"/>
      <c r="C4" s="66"/>
      <c r="D4" s="66"/>
      <c r="E4" s="71"/>
      <c r="F4" s="71"/>
      <c r="G4" s="71"/>
      <c r="H4" s="52"/>
      <c r="I4" s="56"/>
      <c r="J4" s="56"/>
      <c r="K4" s="50"/>
      <c r="L4" s="50"/>
      <c r="M4" s="49"/>
      <c r="N4" s="49"/>
      <c r="O4" s="50"/>
      <c r="P4" s="28" t="s">
        <v>14</v>
      </c>
      <c r="Q4" s="28" t="s">
        <v>15</v>
      </c>
      <c r="R4" s="28" t="s">
        <v>16</v>
      </c>
      <c r="S4" s="52"/>
      <c r="T4" s="56"/>
      <c r="U4" s="56"/>
      <c r="V4" s="80"/>
      <c r="W4" s="71"/>
      <c r="X4" s="75"/>
      <c r="Y4" s="85"/>
      <c r="Z4" s="72"/>
      <c r="AA4" s="72"/>
      <c r="AB4" s="52"/>
      <c r="AC4" s="52"/>
      <c r="AD4" s="52"/>
    </row>
    <row r="5" spans="1:30" s="21" customFormat="1" ht="49.5" customHeight="1" outlineLevel="1">
      <c r="A5" s="19">
        <v>1</v>
      </c>
      <c r="B5" s="20" t="s">
        <v>0</v>
      </c>
      <c r="C5" s="13">
        <v>400</v>
      </c>
      <c r="D5" s="13">
        <v>0</v>
      </c>
      <c r="E5" s="11">
        <v>3042</v>
      </c>
      <c r="F5" s="11">
        <v>2750</v>
      </c>
      <c r="G5" s="11">
        <f>F5/E5*100</f>
        <v>90.40105193951348</v>
      </c>
      <c r="H5" s="12">
        <v>1066</v>
      </c>
      <c r="I5" s="30">
        <f>K5+L5+M5+N5+O5+Q5</f>
        <v>1066</v>
      </c>
      <c r="J5" s="31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7">
        <v>100</v>
      </c>
      <c r="R5" s="32">
        <f>Q5/P5*100</f>
        <v>100</v>
      </c>
      <c r="S5" s="32">
        <v>1826</v>
      </c>
      <c r="T5" s="32">
        <v>1590</v>
      </c>
      <c r="U5" s="32">
        <f>T5/S5*100</f>
        <v>87.07557502738226</v>
      </c>
      <c r="V5" s="35"/>
      <c r="W5" s="33"/>
      <c r="X5" s="36">
        <v>0</v>
      </c>
      <c r="Y5" s="33">
        <v>0</v>
      </c>
      <c r="Z5" s="29"/>
      <c r="AA5" s="33"/>
      <c r="AB5" s="13"/>
      <c r="AC5" s="13"/>
      <c r="AD5" s="13"/>
    </row>
    <row r="6" spans="1:30" s="21" customFormat="1" ht="49.5" customHeight="1" outlineLevel="1">
      <c r="A6" s="19">
        <v>2</v>
      </c>
      <c r="B6" s="20" t="s">
        <v>1</v>
      </c>
      <c r="C6" s="13">
        <v>250</v>
      </c>
      <c r="D6" s="13">
        <v>0</v>
      </c>
      <c r="E6" s="11">
        <v>1102</v>
      </c>
      <c r="F6" s="11">
        <v>800</v>
      </c>
      <c r="G6" s="11">
        <f aca="true" t="shared" si="0" ref="G6:G32">F6/E6*100</f>
        <v>72.59528130671507</v>
      </c>
      <c r="H6" s="12">
        <v>820</v>
      </c>
      <c r="I6" s="30">
        <f>K6+L6+M6+N6+O6+Q6</f>
        <v>675</v>
      </c>
      <c r="J6" s="31">
        <f aca="true" t="shared" si="1" ref="J6:J32">I6/H6*100</f>
        <v>82.3170731707317</v>
      </c>
      <c r="K6" s="13">
        <v>240</v>
      </c>
      <c r="L6" s="13">
        <v>385</v>
      </c>
      <c r="M6" s="13"/>
      <c r="N6" s="13"/>
      <c r="O6" s="13"/>
      <c r="P6" s="13">
        <v>50</v>
      </c>
      <c r="Q6" s="13">
        <v>50</v>
      </c>
      <c r="R6" s="32">
        <f aca="true" t="shared" si="2" ref="R6:R32">Q6/P6*100</f>
        <v>100</v>
      </c>
      <c r="S6" s="32">
        <v>92</v>
      </c>
      <c r="T6" s="32">
        <v>75</v>
      </c>
      <c r="U6" s="32">
        <f aca="true" t="shared" si="3" ref="U6:U32">T6/S6*100</f>
        <v>81.52173913043478</v>
      </c>
      <c r="V6" s="35"/>
      <c r="W6" s="33"/>
      <c r="X6" s="36">
        <v>0</v>
      </c>
      <c r="Y6" s="33">
        <v>0</v>
      </c>
      <c r="Z6" s="29"/>
      <c r="AA6" s="33">
        <v>94</v>
      </c>
      <c r="AB6" s="13"/>
      <c r="AC6" s="13"/>
      <c r="AD6" s="13"/>
    </row>
    <row r="7" spans="1:30" s="27" customFormat="1" ht="49.5" customHeight="1" outlineLevel="1">
      <c r="A7" s="19">
        <v>3</v>
      </c>
      <c r="B7" s="20" t="s">
        <v>2</v>
      </c>
      <c r="C7" s="13">
        <v>220</v>
      </c>
      <c r="D7" s="13">
        <v>0</v>
      </c>
      <c r="E7" s="22">
        <v>764</v>
      </c>
      <c r="F7" s="11">
        <v>550</v>
      </c>
      <c r="G7" s="11">
        <f t="shared" si="0"/>
        <v>71.98952879581152</v>
      </c>
      <c r="H7" s="32">
        <v>450</v>
      </c>
      <c r="I7" s="30">
        <f>K7+L7+M7+N7+O7+Q7</f>
        <v>395</v>
      </c>
      <c r="J7" s="31">
        <f t="shared" si="1"/>
        <v>87.77777777777777</v>
      </c>
      <c r="K7" s="13">
        <v>260</v>
      </c>
      <c r="L7" s="13">
        <v>135</v>
      </c>
      <c r="M7" s="13"/>
      <c r="N7" s="33"/>
      <c r="O7" s="33"/>
      <c r="P7" s="13">
        <v>40</v>
      </c>
      <c r="Q7" s="13"/>
      <c r="R7" s="32">
        <f t="shared" si="2"/>
        <v>0</v>
      </c>
      <c r="S7" s="32">
        <v>214</v>
      </c>
      <c r="T7" s="32">
        <v>100</v>
      </c>
      <c r="U7" s="32">
        <f t="shared" si="3"/>
        <v>46.728971962616825</v>
      </c>
      <c r="V7" s="37"/>
      <c r="W7" s="38"/>
      <c r="X7" s="39">
        <v>0</v>
      </c>
      <c r="Y7" s="38">
        <v>0</v>
      </c>
      <c r="Z7" s="37"/>
      <c r="AA7" s="33"/>
      <c r="AB7" s="45"/>
      <c r="AC7" s="45"/>
      <c r="AD7" s="45"/>
    </row>
    <row r="8" spans="1:30" s="21" customFormat="1" ht="49.5" customHeight="1" outlineLevel="1">
      <c r="A8" s="19">
        <v>4</v>
      </c>
      <c r="B8" s="23" t="s">
        <v>3</v>
      </c>
      <c r="C8" s="14">
        <v>180</v>
      </c>
      <c r="D8" s="14">
        <v>420</v>
      </c>
      <c r="E8" s="22">
        <v>812</v>
      </c>
      <c r="F8" s="11">
        <v>560</v>
      </c>
      <c r="G8" s="11">
        <f t="shared" si="0"/>
        <v>68.96551724137932</v>
      </c>
      <c r="H8" s="34">
        <v>572</v>
      </c>
      <c r="I8" s="30">
        <f>K8+L8+M8+N8+O8+Q8</f>
        <v>540</v>
      </c>
      <c r="J8" s="31">
        <f t="shared" si="1"/>
        <v>94.4055944055944</v>
      </c>
      <c r="K8" s="13">
        <v>473</v>
      </c>
      <c r="L8" s="13">
        <v>67</v>
      </c>
      <c r="M8" s="13"/>
      <c r="N8" s="13"/>
      <c r="O8" s="13"/>
      <c r="P8" s="13">
        <v>0</v>
      </c>
      <c r="Q8" s="13"/>
      <c r="R8" s="32">
        <v>0</v>
      </c>
      <c r="S8" s="32"/>
      <c r="T8" s="32"/>
      <c r="U8" s="32"/>
      <c r="V8" s="35"/>
      <c r="W8" s="33"/>
      <c r="X8" s="36">
        <v>0</v>
      </c>
      <c r="Y8" s="33">
        <v>0</v>
      </c>
      <c r="Z8" s="29"/>
      <c r="AA8" s="33"/>
      <c r="AB8" s="13"/>
      <c r="AC8" s="13"/>
      <c r="AD8" s="13"/>
    </row>
    <row r="9" spans="1:30" s="21" customFormat="1" ht="49.5" customHeight="1" outlineLevel="1">
      <c r="A9" s="19">
        <v>5</v>
      </c>
      <c r="B9" s="20" t="s">
        <v>4</v>
      </c>
      <c r="C9" s="13">
        <v>230</v>
      </c>
      <c r="D9" s="13">
        <v>0</v>
      </c>
      <c r="E9" s="24">
        <v>1039</v>
      </c>
      <c r="F9" s="11">
        <v>900</v>
      </c>
      <c r="G9" s="11">
        <f t="shared" si="0"/>
        <v>86.62175168431185</v>
      </c>
      <c r="H9" s="32">
        <v>830</v>
      </c>
      <c r="I9" s="30">
        <f>K9+L9+M9+N9+O9+Q9</f>
        <v>722</v>
      </c>
      <c r="J9" s="31">
        <f t="shared" si="1"/>
        <v>86.98795180722891</v>
      </c>
      <c r="K9" s="13">
        <v>190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2">
        <f t="shared" si="2"/>
        <v>0</v>
      </c>
      <c r="S9" s="32">
        <v>129</v>
      </c>
      <c r="T9" s="32">
        <v>120</v>
      </c>
      <c r="U9" s="32">
        <f t="shared" si="3"/>
        <v>93.02325581395348</v>
      </c>
      <c r="V9" s="35"/>
      <c r="W9" s="33"/>
      <c r="X9" s="36">
        <v>0</v>
      </c>
      <c r="Y9" s="33">
        <v>0</v>
      </c>
      <c r="Z9" s="29"/>
      <c r="AA9" s="33"/>
      <c r="AB9" s="13"/>
      <c r="AC9" s="13"/>
      <c r="AD9" s="13"/>
    </row>
    <row r="10" spans="1:30" s="21" customFormat="1" ht="49.5" customHeight="1" outlineLevel="1">
      <c r="A10" s="19" t="s">
        <v>76</v>
      </c>
      <c r="B10" s="20" t="s">
        <v>5</v>
      </c>
      <c r="C10" s="13">
        <v>400</v>
      </c>
      <c r="D10" s="13">
        <v>0</v>
      </c>
      <c r="E10" s="22">
        <v>1539</v>
      </c>
      <c r="F10" s="11">
        <v>1419</v>
      </c>
      <c r="G10" s="11">
        <f t="shared" si="0"/>
        <v>92.20272904483431</v>
      </c>
      <c r="H10" s="32">
        <v>1182</v>
      </c>
      <c r="I10" s="30">
        <f>K10+L10+M10+N10+O10+Q10</f>
        <v>1182</v>
      </c>
      <c r="J10" s="31">
        <f t="shared" si="1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2">
        <f t="shared" si="2"/>
        <v>0</v>
      </c>
      <c r="S10" s="32">
        <v>237</v>
      </c>
      <c r="T10" s="32">
        <v>237</v>
      </c>
      <c r="U10" s="32">
        <f t="shared" si="3"/>
        <v>100</v>
      </c>
      <c r="V10" s="33">
        <v>50</v>
      </c>
      <c r="W10" s="33">
        <v>15</v>
      </c>
      <c r="X10" s="36">
        <v>0</v>
      </c>
      <c r="Y10" s="33">
        <v>0</v>
      </c>
      <c r="Z10" s="29"/>
      <c r="AA10" s="33">
        <v>350</v>
      </c>
      <c r="AB10" s="13"/>
      <c r="AC10" s="13"/>
      <c r="AD10" s="13"/>
    </row>
    <row r="11" spans="1:30" s="21" customFormat="1" ht="49.5" customHeight="1" outlineLevel="1">
      <c r="A11" s="19">
        <v>7</v>
      </c>
      <c r="B11" s="20" t="s">
        <v>6</v>
      </c>
      <c r="C11" s="13">
        <v>150</v>
      </c>
      <c r="D11" s="13">
        <v>0</v>
      </c>
      <c r="E11" s="24">
        <v>820</v>
      </c>
      <c r="F11" s="11">
        <v>750</v>
      </c>
      <c r="G11" s="11">
        <f t="shared" si="0"/>
        <v>91.46341463414635</v>
      </c>
      <c r="H11" s="34">
        <v>466</v>
      </c>
      <c r="I11" s="30">
        <f aca="true" t="shared" si="4" ref="I11:I19">K11+L11+M11+N11+O11+Q11</f>
        <v>510</v>
      </c>
      <c r="J11" s="31">
        <f t="shared" si="1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2">
        <f t="shared" si="2"/>
        <v>0</v>
      </c>
      <c r="S11" s="32">
        <v>254</v>
      </c>
      <c r="T11" s="32">
        <v>180</v>
      </c>
      <c r="U11" s="32">
        <f t="shared" si="3"/>
        <v>70.86614173228347</v>
      </c>
      <c r="V11" s="35"/>
      <c r="W11" s="33"/>
      <c r="X11" s="36">
        <v>0</v>
      </c>
      <c r="Y11" s="33">
        <v>0</v>
      </c>
      <c r="Z11" s="29"/>
      <c r="AA11" s="33">
        <v>119</v>
      </c>
      <c r="AB11" s="13"/>
      <c r="AC11" s="13"/>
      <c r="AD11" s="13"/>
    </row>
    <row r="12" spans="1:30" s="21" customFormat="1" ht="49.5" customHeight="1" outlineLevel="1">
      <c r="A12" s="19">
        <v>8</v>
      </c>
      <c r="B12" s="20" t="s">
        <v>7</v>
      </c>
      <c r="C12" s="13">
        <v>200</v>
      </c>
      <c r="D12" s="13">
        <v>150</v>
      </c>
      <c r="E12" s="22">
        <v>700</v>
      </c>
      <c r="F12" s="11">
        <v>650</v>
      </c>
      <c r="G12" s="11">
        <f t="shared" si="0"/>
        <v>92.85714285714286</v>
      </c>
      <c r="H12" s="32">
        <v>650</v>
      </c>
      <c r="I12" s="30">
        <f t="shared" si="4"/>
        <v>590</v>
      </c>
      <c r="J12" s="31">
        <f t="shared" si="1"/>
        <v>90.76923076923077</v>
      </c>
      <c r="K12" s="13">
        <v>370</v>
      </c>
      <c r="L12" s="13">
        <v>220</v>
      </c>
      <c r="M12" s="13"/>
      <c r="N12" s="13"/>
      <c r="O12" s="13"/>
      <c r="P12" s="13">
        <v>0</v>
      </c>
      <c r="Q12" s="13"/>
      <c r="R12" s="32">
        <v>0</v>
      </c>
      <c r="S12" s="32"/>
      <c r="T12" s="32"/>
      <c r="U12" s="32"/>
      <c r="V12" s="35"/>
      <c r="W12" s="33"/>
      <c r="X12" s="36">
        <v>0</v>
      </c>
      <c r="Y12" s="33">
        <v>0</v>
      </c>
      <c r="Z12" s="29"/>
      <c r="AA12" s="33"/>
      <c r="AB12" s="13"/>
      <c r="AC12" s="13"/>
      <c r="AD12" s="13"/>
    </row>
    <row r="13" spans="1:30" s="21" customFormat="1" ht="49.5" customHeight="1" outlineLevel="1">
      <c r="A13" s="19">
        <v>9</v>
      </c>
      <c r="B13" s="20" t="s">
        <v>8</v>
      </c>
      <c r="C13" s="13">
        <v>200</v>
      </c>
      <c r="D13" s="13">
        <v>0</v>
      </c>
      <c r="E13" s="11">
        <v>770</v>
      </c>
      <c r="F13" s="11">
        <v>600</v>
      </c>
      <c r="G13" s="11">
        <f t="shared" si="0"/>
        <v>77.92207792207793</v>
      </c>
      <c r="H13" s="12">
        <v>655</v>
      </c>
      <c r="I13" s="30">
        <f t="shared" si="4"/>
        <v>535</v>
      </c>
      <c r="J13" s="31">
        <f t="shared" si="1"/>
        <v>81.67938931297711</v>
      </c>
      <c r="K13" s="13">
        <v>270</v>
      </c>
      <c r="L13" s="13">
        <v>225</v>
      </c>
      <c r="M13" s="13"/>
      <c r="N13" s="13"/>
      <c r="O13" s="13"/>
      <c r="P13" s="13">
        <v>35</v>
      </c>
      <c r="Q13" s="13">
        <v>40</v>
      </c>
      <c r="R13" s="32">
        <f t="shared" si="2"/>
        <v>114.28571428571428</v>
      </c>
      <c r="S13" s="32"/>
      <c r="T13" s="32"/>
      <c r="U13" s="32"/>
      <c r="V13" s="35"/>
      <c r="W13" s="33">
        <v>60</v>
      </c>
      <c r="X13" s="36">
        <v>3</v>
      </c>
      <c r="Y13" s="33">
        <v>0</v>
      </c>
      <c r="Z13" s="29"/>
      <c r="AA13" s="33"/>
      <c r="AB13" s="13"/>
      <c r="AC13" s="13"/>
      <c r="AD13" s="13"/>
    </row>
    <row r="14" spans="1:30" s="21" customFormat="1" ht="49.5" customHeight="1" outlineLevel="1">
      <c r="A14" s="19">
        <v>10</v>
      </c>
      <c r="B14" s="20" t="s">
        <v>9</v>
      </c>
      <c r="C14" s="13">
        <v>200</v>
      </c>
      <c r="D14" s="13">
        <v>0</v>
      </c>
      <c r="E14" s="22">
        <v>433</v>
      </c>
      <c r="F14" s="11">
        <v>640</v>
      </c>
      <c r="G14" s="11">
        <f t="shared" si="0"/>
        <v>147.80600461893764</v>
      </c>
      <c r="H14" s="32">
        <v>867</v>
      </c>
      <c r="I14" s="30">
        <f t="shared" si="4"/>
        <v>637</v>
      </c>
      <c r="J14" s="31">
        <f t="shared" si="1"/>
        <v>73.4717416378316</v>
      </c>
      <c r="K14" s="13">
        <v>270</v>
      </c>
      <c r="L14" s="13">
        <v>367</v>
      </c>
      <c r="M14" s="13"/>
      <c r="N14" s="13"/>
      <c r="O14" s="13"/>
      <c r="P14" s="13">
        <v>0</v>
      </c>
      <c r="Q14" s="13"/>
      <c r="R14" s="32">
        <v>0</v>
      </c>
      <c r="S14" s="32"/>
      <c r="T14" s="32"/>
      <c r="U14" s="32"/>
      <c r="V14" s="40">
        <v>200</v>
      </c>
      <c r="W14" s="33"/>
      <c r="X14" s="36">
        <v>0</v>
      </c>
      <c r="Y14" s="33">
        <v>0</v>
      </c>
      <c r="Z14" s="29"/>
      <c r="AA14" s="33"/>
      <c r="AB14" s="13"/>
      <c r="AC14" s="13"/>
      <c r="AD14" s="13"/>
    </row>
    <row r="15" spans="1:30" s="21" customFormat="1" ht="49.5" customHeight="1" outlineLevel="1">
      <c r="A15" s="19">
        <v>11</v>
      </c>
      <c r="B15" s="20" t="s">
        <v>10</v>
      </c>
      <c r="C15" s="13">
        <v>215</v>
      </c>
      <c r="D15" s="13">
        <v>0</v>
      </c>
      <c r="E15" s="24">
        <v>839</v>
      </c>
      <c r="F15" s="11">
        <v>780</v>
      </c>
      <c r="G15" s="11">
        <f t="shared" si="0"/>
        <v>92.9678188319428</v>
      </c>
      <c r="H15" s="32">
        <v>525</v>
      </c>
      <c r="I15" s="30">
        <f t="shared" si="4"/>
        <v>525</v>
      </c>
      <c r="J15" s="31">
        <f t="shared" si="1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2">
        <f t="shared" si="2"/>
        <v>100</v>
      </c>
      <c r="S15" s="32">
        <v>254</v>
      </c>
      <c r="T15" s="32">
        <v>254</v>
      </c>
      <c r="U15" s="32">
        <f t="shared" si="3"/>
        <v>100</v>
      </c>
      <c r="V15" s="35"/>
      <c r="W15" s="33"/>
      <c r="X15" s="36">
        <v>0</v>
      </c>
      <c r="Y15" s="33">
        <v>0</v>
      </c>
      <c r="Z15" s="29"/>
      <c r="AA15" s="33">
        <v>100</v>
      </c>
      <c r="AB15" s="13"/>
      <c r="AC15" s="13"/>
      <c r="AD15" s="13"/>
    </row>
    <row r="16" spans="1:30" s="21" customFormat="1" ht="49.5" customHeight="1" outlineLevel="1">
      <c r="A16" s="19">
        <v>12</v>
      </c>
      <c r="B16" s="20" t="s">
        <v>11</v>
      </c>
      <c r="C16" s="13">
        <v>164</v>
      </c>
      <c r="D16" s="13">
        <v>0</v>
      </c>
      <c r="E16" s="22">
        <v>792</v>
      </c>
      <c r="F16" s="11">
        <v>650</v>
      </c>
      <c r="G16" s="11">
        <f t="shared" si="0"/>
        <v>82.07070707070707</v>
      </c>
      <c r="H16" s="34">
        <v>380</v>
      </c>
      <c r="I16" s="30">
        <f t="shared" si="4"/>
        <v>380</v>
      </c>
      <c r="J16" s="31">
        <f t="shared" si="1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2">
        <f t="shared" si="2"/>
        <v>100</v>
      </c>
      <c r="S16" s="32">
        <v>166</v>
      </c>
      <c r="T16" s="32">
        <v>162</v>
      </c>
      <c r="U16" s="32">
        <f t="shared" si="3"/>
        <v>97.59036144578313</v>
      </c>
      <c r="V16" s="35"/>
      <c r="W16" s="33"/>
      <c r="X16" s="36">
        <v>0</v>
      </c>
      <c r="Y16" s="33">
        <v>0</v>
      </c>
      <c r="Z16" s="33">
        <v>100</v>
      </c>
      <c r="AA16" s="33"/>
      <c r="AB16" s="13"/>
      <c r="AC16" s="13">
        <v>6</v>
      </c>
      <c r="AD16" s="13"/>
    </row>
    <row r="17" spans="1:30" s="21" customFormat="1" ht="49.5" customHeight="1" outlineLevel="1">
      <c r="A17" s="19">
        <v>13</v>
      </c>
      <c r="B17" s="20" t="s">
        <v>12</v>
      </c>
      <c r="C17" s="13">
        <v>340</v>
      </c>
      <c r="D17" s="13">
        <v>0</v>
      </c>
      <c r="E17" s="22">
        <v>1239</v>
      </c>
      <c r="F17" s="11">
        <v>1100</v>
      </c>
      <c r="G17" s="11">
        <f t="shared" si="0"/>
        <v>88.7812752219532</v>
      </c>
      <c r="H17" s="32">
        <v>681</v>
      </c>
      <c r="I17" s="30">
        <f t="shared" si="4"/>
        <v>681</v>
      </c>
      <c r="J17" s="31">
        <f t="shared" si="1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2">
        <f t="shared" si="2"/>
        <v>98.83720930232558</v>
      </c>
      <c r="S17" s="32">
        <v>316</v>
      </c>
      <c r="T17" s="32">
        <v>316</v>
      </c>
      <c r="U17" s="32">
        <f t="shared" si="3"/>
        <v>100</v>
      </c>
      <c r="V17" s="35"/>
      <c r="W17" s="33"/>
      <c r="X17" s="36">
        <v>0</v>
      </c>
      <c r="Y17" s="33">
        <v>91</v>
      </c>
      <c r="Z17" s="29"/>
      <c r="AA17" s="20">
        <v>190</v>
      </c>
      <c r="AB17" s="13"/>
      <c r="AC17" s="13"/>
      <c r="AD17" s="13">
        <v>126</v>
      </c>
    </row>
    <row r="18" spans="1:30" s="27" customFormat="1" ht="49.5" customHeight="1">
      <c r="A18" s="19">
        <v>14</v>
      </c>
      <c r="B18" s="20" t="s">
        <v>18</v>
      </c>
      <c r="C18" s="13">
        <v>220</v>
      </c>
      <c r="D18" s="13">
        <v>0</v>
      </c>
      <c r="E18" s="22">
        <v>885</v>
      </c>
      <c r="F18" s="11">
        <v>785</v>
      </c>
      <c r="G18" s="11">
        <f t="shared" si="0"/>
        <v>88.70056497175142</v>
      </c>
      <c r="H18" s="32">
        <v>635</v>
      </c>
      <c r="I18" s="30">
        <f t="shared" si="4"/>
        <v>635</v>
      </c>
      <c r="J18" s="31">
        <f t="shared" si="1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2">
        <f t="shared" si="2"/>
        <v>100</v>
      </c>
      <c r="S18" s="32">
        <v>150</v>
      </c>
      <c r="T18" s="32">
        <v>150</v>
      </c>
      <c r="U18" s="32">
        <f t="shared" si="3"/>
        <v>100</v>
      </c>
      <c r="V18" s="35"/>
      <c r="W18" s="33"/>
      <c r="X18" s="36">
        <v>0</v>
      </c>
      <c r="Y18" s="33">
        <v>0</v>
      </c>
      <c r="Z18" s="41"/>
      <c r="AA18" s="41"/>
      <c r="AB18" s="45"/>
      <c r="AC18" s="45"/>
      <c r="AD18" s="45"/>
    </row>
    <row r="19" spans="1:30" s="27" customFormat="1" ht="49.5" customHeight="1">
      <c r="A19" s="19">
        <v>15</v>
      </c>
      <c r="B19" s="20" t="s">
        <v>22</v>
      </c>
      <c r="C19" s="13">
        <v>200</v>
      </c>
      <c r="D19" s="13">
        <v>0</v>
      </c>
      <c r="E19" s="22">
        <v>796</v>
      </c>
      <c r="F19" s="11">
        <v>572</v>
      </c>
      <c r="G19" s="11">
        <f t="shared" si="0"/>
        <v>71.85929648241206</v>
      </c>
      <c r="H19" s="32">
        <v>572</v>
      </c>
      <c r="I19" s="30">
        <f t="shared" si="4"/>
        <v>572</v>
      </c>
      <c r="J19" s="31">
        <f t="shared" si="1"/>
        <v>100</v>
      </c>
      <c r="K19" s="13">
        <v>202</v>
      </c>
      <c r="L19" s="13">
        <v>370</v>
      </c>
      <c r="M19" s="33"/>
      <c r="N19" s="33"/>
      <c r="O19" s="33"/>
      <c r="P19" s="13">
        <v>0</v>
      </c>
      <c r="Q19" s="13"/>
      <c r="R19" s="32">
        <v>0</v>
      </c>
      <c r="S19" s="32"/>
      <c r="T19" s="32"/>
      <c r="U19" s="32"/>
      <c r="V19" s="37"/>
      <c r="W19" s="38"/>
      <c r="X19" s="39">
        <v>0</v>
      </c>
      <c r="Y19" s="38">
        <v>0</v>
      </c>
      <c r="Z19" s="37"/>
      <c r="AA19" s="37"/>
      <c r="AB19" s="45"/>
      <c r="AC19" s="45"/>
      <c r="AD19" s="45"/>
    </row>
    <row r="20" spans="1:30" s="44" customFormat="1" ht="49.5" customHeight="1">
      <c r="A20" s="42"/>
      <c r="B20" s="43" t="s">
        <v>17</v>
      </c>
      <c r="C20" s="33">
        <f>SUM(C5:C19)</f>
        <v>3569</v>
      </c>
      <c r="D20" s="33">
        <f>SUM(D5:D19)</f>
        <v>570</v>
      </c>
      <c r="E20" s="12">
        <f>SUM(E5:E19)</f>
        <v>15572</v>
      </c>
      <c r="F20" s="12">
        <f>SUM(F5:F19)</f>
        <v>13506</v>
      </c>
      <c r="G20" s="12">
        <f t="shared" si="0"/>
        <v>86.73259696891857</v>
      </c>
      <c r="H20" s="12">
        <f>SUM(H5:H19)</f>
        <v>10351</v>
      </c>
      <c r="I20" s="30">
        <v>9053</v>
      </c>
      <c r="J20" s="46">
        <f t="shared" si="1"/>
        <v>87.46014877789585</v>
      </c>
      <c r="K20" s="12">
        <f>SUM(K5:K19)</f>
        <v>4127</v>
      </c>
      <c r="L20" s="12">
        <f aca="true" t="shared" si="5" ref="L20:Q20">SUM(L5:L19)</f>
        <v>4479</v>
      </c>
      <c r="M20" s="12">
        <f t="shared" si="5"/>
        <v>432</v>
      </c>
      <c r="N20" s="12">
        <f t="shared" si="5"/>
        <v>0</v>
      </c>
      <c r="O20" s="12">
        <f t="shared" si="5"/>
        <v>112</v>
      </c>
      <c r="P20" s="12">
        <f t="shared" si="5"/>
        <v>676</v>
      </c>
      <c r="Q20" s="12">
        <f t="shared" si="5"/>
        <v>495</v>
      </c>
      <c r="R20" s="32">
        <f t="shared" si="2"/>
        <v>73.22485207100591</v>
      </c>
      <c r="S20" s="32">
        <f>SUM(S5:S19)</f>
        <v>3638</v>
      </c>
      <c r="T20" s="32">
        <f aca="true" t="shared" si="6" ref="T20:Z20">SUM(T5:T19)</f>
        <v>3184</v>
      </c>
      <c r="U20" s="32">
        <f t="shared" si="3"/>
        <v>87.52061572292469</v>
      </c>
      <c r="V20" s="32">
        <f t="shared" si="6"/>
        <v>250</v>
      </c>
      <c r="W20" s="32">
        <f t="shared" si="6"/>
        <v>75</v>
      </c>
      <c r="X20" s="32">
        <f t="shared" si="6"/>
        <v>3</v>
      </c>
      <c r="Y20" s="32">
        <f t="shared" si="6"/>
        <v>91</v>
      </c>
      <c r="Z20" s="32">
        <f t="shared" si="6"/>
        <v>100</v>
      </c>
      <c r="AA20" s="32">
        <f>SUM(AA5:AA19)</f>
        <v>853</v>
      </c>
      <c r="AB20" s="32">
        <f>SUM(AB5:AB19)</f>
        <v>0</v>
      </c>
      <c r="AC20" s="32">
        <f>SUM(AC5:AC19)</f>
        <v>6</v>
      </c>
      <c r="AD20" s="32">
        <f>SUM(AD5:AD19)</f>
        <v>126</v>
      </c>
    </row>
    <row r="21" spans="1:30" s="27" customFormat="1" ht="49.5" customHeight="1">
      <c r="A21" s="19">
        <v>16</v>
      </c>
      <c r="B21" s="20" t="s">
        <v>65</v>
      </c>
      <c r="C21" s="13">
        <v>100</v>
      </c>
      <c r="D21" s="13">
        <v>60</v>
      </c>
      <c r="E21" s="11">
        <v>384</v>
      </c>
      <c r="F21" s="11">
        <v>334</v>
      </c>
      <c r="G21" s="11">
        <f t="shared" si="0"/>
        <v>86.97916666666666</v>
      </c>
      <c r="H21" s="11">
        <v>334</v>
      </c>
      <c r="I21" s="30">
        <f>K21+L21+M21+N21+O21+Q21</f>
        <v>300</v>
      </c>
      <c r="J21" s="46">
        <f t="shared" si="1"/>
        <v>89.82035928143712</v>
      </c>
      <c r="K21" s="11">
        <v>207</v>
      </c>
      <c r="L21" s="11">
        <v>60</v>
      </c>
      <c r="M21" s="11"/>
      <c r="N21" s="11"/>
      <c r="O21" s="11"/>
      <c r="P21" s="11">
        <v>34</v>
      </c>
      <c r="Q21" s="11">
        <v>33</v>
      </c>
      <c r="R21" s="32">
        <f t="shared" si="2"/>
        <v>97.05882352941177</v>
      </c>
      <c r="S21" s="22">
        <v>0</v>
      </c>
      <c r="T21" s="22"/>
      <c r="U21" s="32">
        <v>0</v>
      </c>
      <c r="V21" s="22"/>
      <c r="W21" s="22"/>
      <c r="X21" s="22"/>
      <c r="Y21" s="22"/>
      <c r="Z21" s="22"/>
      <c r="AA21" s="22"/>
      <c r="AB21" s="45"/>
      <c r="AC21" s="45"/>
      <c r="AD21" s="45"/>
    </row>
    <row r="22" spans="1:30" s="27" customFormat="1" ht="49.5" customHeight="1">
      <c r="A22" s="19">
        <v>17</v>
      </c>
      <c r="B22" s="20" t="s">
        <v>66</v>
      </c>
      <c r="C22" s="13">
        <v>90</v>
      </c>
      <c r="D22" s="13"/>
      <c r="E22" s="11">
        <v>741</v>
      </c>
      <c r="F22" s="11">
        <v>300</v>
      </c>
      <c r="G22" s="11">
        <f t="shared" si="0"/>
        <v>40.48582995951417</v>
      </c>
      <c r="H22" s="11">
        <v>590</v>
      </c>
      <c r="I22" s="30">
        <f>K22+L22+M22+N22+O22+Q22</f>
        <v>300</v>
      </c>
      <c r="J22" s="46">
        <f t="shared" si="1"/>
        <v>50.847457627118644</v>
      </c>
      <c r="K22" s="11">
        <v>100</v>
      </c>
      <c r="L22" s="11">
        <v>80</v>
      </c>
      <c r="M22" s="11">
        <v>120</v>
      </c>
      <c r="N22" s="11"/>
      <c r="O22" s="11"/>
      <c r="P22" s="11">
        <v>0</v>
      </c>
      <c r="Q22" s="11"/>
      <c r="R22" s="32">
        <v>0</v>
      </c>
      <c r="S22" s="22">
        <v>80</v>
      </c>
      <c r="T22" s="22"/>
      <c r="U22" s="32">
        <f t="shared" si="3"/>
        <v>0</v>
      </c>
      <c r="V22" s="22"/>
      <c r="W22" s="22"/>
      <c r="X22" s="22"/>
      <c r="Y22" s="22"/>
      <c r="Z22" s="22"/>
      <c r="AA22" s="22"/>
      <c r="AB22" s="45"/>
      <c r="AC22" s="45"/>
      <c r="AD22" s="45"/>
    </row>
    <row r="23" spans="1:30" s="27" customFormat="1" ht="49.5" customHeight="1">
      <c r="A23" s="19">
        <v>18</v>
      </c>
      <c r="B23" s="20" t="s">
        <v>67</v>
      </c>
      <c r="C23" s="13">
        <v>110</v>
      </c>
      <c r="D23" s="13"/>
      <c r="E23" s="11">
        <v>396</v>
      </c>
      <c r="F23" s="11">
        <v>395</v>
      </c>
      <c r="G23" s="11">
        <f t="shared" si="0"/>
        <v>99.74747474747475</v>
      </c>
      <c r="H23" s="11">
        <v>395</v>
      </c>
      <c r="I23" s="30">
        <f>K23+L23+M23+N23+O23+Q23</f>
        <v>395</v>
      </c>
      <c r="J23" s="46">
        <f t="shared" si="1"/>
        <v>100</v>
      </c>
      <c r="K23" s="11">
        <v>225</v>
      </c>
      <c r="L23" s="11">
        <v>170</v>
      </c>
      <c r="M23" s="11">
        <v>0</v>
      </c>
      <c r="N23" s="11"/>
      <c r="O23" s="11"/>
      <c r="P23" s="11">
        <v>0</v>
      </c>
      <c r="Q23" s="11"/>
      <c r="R23" s="32">
        <v>0</v>
      </c>
      <c r="S23" s="22">
        <v>0</v>
      </c>
      <c r="T23" s="22"/>
      <c r="U23" s="32">
        <v>0</v>
      </c>
      <c r="V23" s="22"/>
      <c r="W23" s="22"/>
      <c r="X23" s="22"/>
      <c r="Y23" s="22"/>
      <c r="Z23" s="22"/>
      <c r="AA23" s="22"/>
      <c r="AB23" s="45"/>
      <c r="AC23" s="45"/>
      <c r="AD23" s="45"/>
    </row>
    <row r="24" spans="1:30" s="27" customFormat="1" ht="49.5" customHeight="1">
      <c r="A24" s="19">
        <v>19</v>
      </c>
      <c r="B24" s="20" t="s">
        <v>68</v>
      </c>
      <c r="C24" s="13">
        <v>200</v>
      </c>
      <c r="D24" s="13"/>
      <c r="E24" s="11">
        <v>880</v>
      </c>
      <c r="F24" s="11">
        <v>780</v>
      </c>
      <c r="G24" s="11">
        <f t="shared" si="0"/>
        <v>88.63636363636364</v>
      </c>
      <c r="H24" s="11">
        <v>550</v>
      </c>
      <c r="I24" s="30">
        <f>K24+L24+M24+N24+O24+Q24</f>
        <v>705</v>
      </c>
      <c r="J24" s="46">
        <f t="shared" si="1"/>
        <v>128.1818181818182</v>
      </c>
      <c r="K24" s="11">
        <v>370</v>
      </c>
      <c r="L24" s="11">
        <v>280</v>
      </c>
      <c r="M24" s="11">
        <v>55</v>
      </c>
      <c r="N24" s="11"/>
      <c r="O24" s="11"/>
      <c r="P24" s="11">
        <v>30</v>
      </c>
      <c r="Q24" s="11"/>
      <c r="R24" s="32">
        <f t="shared" si="2"/>
        <v>0</v>
      </c>
      <c r="S24" s="22">
        <v>180</v>
      </c>
      <c r="T24" s="22">
        <v>73</v>
      </c>
      <c r="U24" s="32">
        <f t="shared" si="3"/>
        <v>40.55555555555556</v>
      </c>
      <c r="V24" s="22"/>
      <c r="W24" s="22"/>
      <c r="X24" s="22"/>
      <c r="Y24" s="22"/>
      <c r="Z24" s="22"/>
      <c r="AA24" s="22"/>
      <c r="AB24" s="45"/>
      <c r="AC24" s="45"/>
      <c r="AD24" s="45"/>
    </row>
    <row r="25" spans="1:30" s="27" customFormat="1" ht="49.5" customHeight="1">
      <c r="A25" s="19">
        <v>20</v>
      </c>
      <c r="B25" s="20" t="s">
        <v>69</v>
      </c>
      <c r="C25" s="13">
        <v>35</v>
      </c>
      <c r="D25" s="13"/>
      <c r="E25" s="11">
        <v>479</v>
      </c>
      <c r="F25" s="11">
        <v>125</v>
      </c>
      <c r="G25" s="11">
        <f t="shared" si="0"/>
        <v>26.096033402922757</v>
      </c>
      <c r="H25" s="11">
        <v>372</v>
      </c>
      <c r="I25" s="30">
        <f>K25+L25+M25+N25+O25+Q25</f>
        <v>105</v>
      </c>
      <c r="J25" s="46">
        <f t="shared" si="1"/>
        <v>28.225806451612907</v>
      </c>
      <c r="K25" s="11">
        <v>105</v>
      </c>
      <c r="L25" s="11"/>
      <c r="M25" s="11"/>
      <c r="N25" s="11"/>
      <c r="O25" s="11"/>
      <c r="P25" s="11">
        <v>0</v>
      </c>
      <c r="Q25" s="11"/>
      <c r="R25" s="32">
        <v>0</v>
      </c>
      <c r="S25" s="22">
        <v>60</v>
      </c>
      <c r="T25" s="22">
        <v>10</v>
      </c>
      <c r="U25" s="32">
        <f t="shared" si="3"/>
        <v>16.666666666666664</v>
      </c>
      <c r="V25" s="22"/>
      <c r="W25" s="22"/>
      <c r="X25" s="22"/>
      <c r="Y25" s="22"/>
      <c r="Z25" s="22"/>
      <c r="AA25" s="22"/>
      <c r="AB25" s="45"/>
      <c r="AC25" s="45"/>
      <c r="AD25" s="45"/>
    </row>
    <row r="26" spans="1:30" s="27" customFormat="1" ht="49.5" customHeight="1">
      <c r="A26" s="19">
        <v>21</v>
      </c>
      <c r="B26" s="20" t="s">
        <v>70</v>
      </c>
      <c r="C26" s="13">
        <v>100</v>
      </c>
      <c r="D26" s="13"/>
      <c r="E26" s="11">
        <v>529</v>
      </c>
      <c r="F26" s="11">
        <v>150</v>
      </c>
      <c r="G26" s="11">
        <f t="shared" si="0"/>
        <v>28.35538752362949</v>
      </c>
      <c r="H26" s="11">
        <v>528</v>
      </c>
      <c r="I26" s="30">
        <f>K26+L26+M26+N26+O26+Q26</f>
        <v>100</v>
      </c>
      <c r="J26" s="46">
        <f t="shared" si="1"/>
        <v>18.939393939393938</v>
      </c>
      <c r="K26" s="11">
        <v>100</v>
      </c>
      <c r="L26" s="11"/>
      <c r="M26" s="11"/>
      <c r="N26" s="11"/>
      <c r="O26" s="11"/>
      <c r="P26" s="11">
        <v>0</v>
      </c>
      <c r="Q26" s="11"/>
      <c r="R26" s="32">
        <v>0</v>
      </c>
      <c r="S26" s="22">
        <v>0</v>
      </c>
      <c r="T26" s="22"/>
      <c r="U26" s="32">
        <v>0</v>
      </c>
      <c r="V26" s="22"/>
      <c r="W26" s="22"/>
      <c r="X26" s="22"/>
      <c r="Y26" s="22"/>
      <c r="Z26" s="22"/>
      <c r="AA26" s="22"/>
      <c r="AB26" s="45"/>
      <c r="AC26" s="45"/>
      <c r="AD26" s="45"/>
    </row>
    <row r="27" spans="1:30" s="27" customFormat="1" ht="49.5" customHeight="1">
      <c r="A27" s="19">
        <v>22</v>
      </c>
      <c r="B27" s="20" t="s">
        <v>71</v>
      </c>
      <c r="C27" s="13">
        <v>140</v>
      </c>
      <c r="D27" s="13"/>
      <c r="E27" s="11">
        <v>626</v>
      </c>
      <c r="F27" s="11">
        <v>626</v>
      </c>
      <c r="G27" s="11">
        <f t="shared" si="0"/>
        <v>100</v>
      </c>
      <c r="H27" s="11">
        <v>626</v>
      </c>
      <c r="I27" s="30">
        <f>K27+L27+M27+N27+O27+Q27</f>
        <v>220</v>
      </c>
      <c r="J27" s="46">
        <f t="shared" si="1"/>
        <v>35.14376996805112</v>
      </c>
      <c r="K27" s="11">
        <v>150</v>
      </c>
      <c r="L27" s="11"/>
      <c r="M27" s="11"/>
      <c r="N27" s="11"/>
      <c r="O27" s="11"/>
      <c r="P27" s="11">
        <v>70</v>
      </c>
      <c r="Q27" s="11">
        <v>70</v>
      </c>
      <c r="R27" s="32">
        <f t="shared" si="2"/>
        <v>100</v>
      </c>
      <c r="S27" s="22">
        <v>0</v>
      </c>
      <c r="T27" s="22">
        <v>40</v>
      </c>
      <c r="U27" s="32">
        <v>0</v>
      </c>
      <c r="V27" s="22"/>
      <c r="W27" s="22"/>
      <c r="X27" s="22"/>
      <c r="Y27" s="22"/>
      <c r="Z27" s="22"/>
      <c r="AA27" s="22"/>
      <c r="AB27" s="45"/>
      <c r="AC27" s="45"/>
      <c r="AD27" s="45">
        <v>40</v>
      </c>
    </row>
    <row r="28" spans="1:30" s="27" customFormat="1" ht="49.5" customHeight="1">
      <c r="A28" s="19">
        <v>23</v>
      </c>
      <c r="B28" s="20" t="s">
        <v>72</v>
      </c>
      <c r="C28" s="13">
        <v>33</v>
      </c>
      <c r="D28" s="13"/>
      <c r="E28" s="11">
        <v>160</v>
      </c>
      <c r="F28" s="11">
        <v>160</v>
      </c>
      <c r="G28" s="11">
        <f t="shared" si="0"/>
        <v>100</v>
      </c>
      <c r="H28" s="11">
        <v>136</v>
      </c>
      <c r="I28" s="30">
        <f>K28+L28+M28+N28+O28+Q28</f>
        <v>136</v>
      </c>
      <c r="J28" s="46">
        <f t="shared" si="1"/>
        <v>100</v>
      </c>
      <c r="K28" s="11">
        <v>86</v>
      </c>
      <c r="L28" s="11">
        <v>40</v>
      </c>
      <c r="M28" s="11">
        <v>10</v>
      </c>
      <c r="N28" s="11"/>
      <c r="O28" s="11"/>
      <c r="P28" s="11">
        <v>0</v>
      </c>
      <c r="Q28" s="11"/>
      <c r="R28" s="32">
        <v>0</v>
      </c>
      <c r="S28" s="22">
        <v>21</v>
      </c>
      <c r="T28" s="22">
        <v>21</v>
      </c>
      <c r="U28" s="32">
        <f t="shared" si="3"/>
        <v>100</v>
      </c>
      <c r="V28" s="22"/>
      <c r="W28" s="22"/>
      <c r="X28" s="22"/>
      <c r="Y28" s="22"/>
      <c r="Z28" s="22"/>
      <c r="AA28" s="22"/>
      <c r="AB28" s="45"/>
      <c r="AC28" s="45"/>
      <c r="AD28" s="45"/>
    </row>
    <row r="29" spans="1:30" s="27" customFormat="1" ht="49.5" customHeight="1">
      <c r="A29" s="19">
        <v>24</v>
      </c>
      <c r="B29" s="20" t="s">
        <v>73</v>
      </c>
      <c r="C29" s="13">
        <v>40</v>
      </c>
      <c r="D29" s="13"/>
      <c r="E29" s="11">
        <v>324</v>
      </c>
      <c r="F29" s="11">
        <v>324</v>
      </c>
      <c r="G29" s="11">
        <f t="shared" si="0"/>
        <v>100</v>
      </c>
      <c r="H29" s="11">
        <v>300</v>
      </c>
      <c r="I29" s="30">
        <f>K29+L29+M29+N29+O29+Q29</f>
        <v>300</v>
      </c>
      <c r="J29" s="46">
        <f t="shared" si="1"/>
        <v>100</v>
      </c>
      <c r="K29" s="11">
        <v>110</v>
      </c>
      <c r="L29" s="11">
        <v>120</v>
      </c>
      <c r="M29" s="11">
        <v>60</v>
      </c>
      <c r="N29" s="11"/>
      <c r="O29" s="11"/>
      <c r="P29" s="11">
        <v>0</v>
      </c>
      <c r="Q29" s="11">
        <v>10</v>
      </c>
      <c r="R29" s="32">
        <v>0</v>
      </c>
      <c r="S29" s="22">
        <v>24</v>
      </c>
      <c r="T29" s="22">
        <v>4</v>
      </c>
      <c r="U29" s="32">
        <f t="shared" si="3"/>
        <v>16.666666666666664</v>
      </c>
      <c r="V29" s="22"/>
      <c r="W29" s="22"/>
      <c r="X29" s="22"/>
      <c r="Y29" s="22"/>
      <c r="Z29" s="22">
        <v>20</v>
      </c>
      <c r="AA29" s="22"/>
      <c r="AB29" s="45"/>
      <c r="AC29" s="45"/>
      <c r="AD29" s="45"/>
    </row>
    <row r="30" spans="1:30" s="27" customFormat="1" ht="49.5" customHeight="1">
      <c r="A30" s="19">
        <v>25</v>
      </c>
      <c r="B30" s="20" t="s">
        <v>78</v>
      </c>
      <c r="C30" s="13">
        <v>44</v>
      </c>
      <c r="D30" s="13"/>
      <c r="E30" s="11"/>
      <c r="F30" s="11">
        <v>150</v>
      </c>
      <c r="G30" s="11"/>
      <c r="H30" s="11"/>
      <c r="I30" s="30"/>
      <c r="J30" s="46"/>
      <c r="K30" s="11">
        <v>100</v>
      </c>
      <c r="L30" s="11"/>
      <c r="M30" s="11">
        <v>40</v>
      </c>
      <c r="N30" s="11"/>
      <c r="O30" s="11"/>
      <c r="P30" s="11">
        <v>0</v>
      </c>
      <c r="Q30" s="11"/>
      <c r="R30" s="32">
        <v>0</v>
      </c>
      <c r="S30" s="22"/>
      <c r="T30" s="22"/>
      <c r="U30" s="32">
        <v>0</v>
      </c>
      <c r="V30" s="22"/>
      <c r="W30" s="22"/>
      <c r="X30" s="22"/>
      <c r="Y30" s="22"/>
      <c r="Z30" s="22"/>
      <c r="AA30" s="22">
        <v>140</v>
      </c>
      <c r="AB30" s="45"/>
      <c r="AC30" s="45"/>
      <c r="AD30" s="45"/>
    </row>
    <row r="31" spans="1:30" s="47" customFormat="1" ht="49.5" customHeight="1" outlineLevel="1">
      <c r="A31" s="35"/>
      <c r="B31" s="16" t="s">
        <v>19</v>
      </c>
      <c r="C31" s="17">
        <v>1252</v>
      </c>
      <c r="D31" s="17">
        <v>80</v>
      </c>
      <c r="E31" s="17">
        <v>8036</v>
      </c>
      <c r="F31" s="12">
        <v>5444</v>
      </c>
      <c r="G31" s="11">
        <f t="shared" si="0"/>
        <v>67.7451468392235</v>
      </c>
      <c r="H31" s="12">
        <v>6509.6</v>
      </c>
      <c r="I31" s="30">
        <v>4691</v>
      </c>
      <c r="J31" s="46">
        <f t="shared" si="1"/>
        <v>72.0627995575765</v>
      </c>
      <c r="K31" s="12">
        <v>2497</v>
      </c>
      <c r="L31" s="12">
        <v>1655</v>
      </c>
      <c r="M31" s="12">
        <v>403</v>
      </c>
      <c r="N31" s="12">
        <v>0</v>
      </c>
      <c r="O31" s="12">
        <v>408</v>
      </c>
      <c r="P31" s="12">
        <v>159</v>
      </c>
      <c r="Q31" s="12">
        <v>131</v>
      </c>
      <c r="R31" s="32">
        <f t="shared" si="2"/>
        <v>82.38993710691824</v>
      </c>
      <c r="S31" s="12">
        <v>740.7</v>
      </c>
      <c r="T31" s="12">
        <v>286</v>
      </c>
      <c r="U31" s="32">
        <f t="shared" si="3"/>
        <v>38.61212366680167</v>
      </c>
      <c r="V31" s="12"/>
      <c r="W31" s="12"/>
      <c r="X31" s="12"/>
      <c r="Y31" s="12"/>
      <c r="Z31" s="12">
        <v>50</v>
      </c>
      <c r="AA31" s="12">
        <v>140</v>
      </c>
      <c r="AB31" s="33">
        <v>20</v>
      </c>
      <c r="AC31" s="33">
        <v>39</v>
      </c>
      <c r="AD31" s="33">
        <v>40</v>
      </c>
    </row>
    <row r="32" spans="1:32" s="18" customFormat="1" ht="49.5" customHeight="1" outlineLevel="1">
      <c r="A32" s="15"/>
      <c r="B32" s="16" t="s">
        <v>20</v>
      </c>
      <c r="C32" s="17">
        <f>C20+C31</f>
        <v>4821</v>
      </c>
      <c r="D32" s="17">
        <f>D20+D31</f>
        <v>650</v>
      </c>
      <c r="E32" s="17">
        <f>E20+E31</f>
        <v>23608</v>
      </c>
      <c r="F32" s="17">
        <v>18950</v>
      </c>
      <c r="G32" s="11">
        <f t="shared" si="0"/>
        <v>80.26940020332091</v>
      </c>
      <c r="H32" s="32">
        <f>SUM(H20+H31)</f>
        <v>16860.6</v>
      </c>
      <c r="I32" s="32">
        <v>14336</v>
      </c>
      <c r="J32" s="46">
        <f t="shared" si="1"/>
        <v>85.02663013178655</v>
      </c>
      <c r="K32" s="32">
        <v>6624</v>
      </c>
      <c r="L32" s="32">
        <v>6134</v>
      </c>
      <c r="M32" s="32">
        <f aca="true" t="shared" si="7" ref="K32:Q32">SUM(M20+M31)</f>
        <v>835</v>
      </c>
      <c r="N32" s="32">
        <f t="shared" si="7"/>
        <v>0</v>
      </c>
      <c r="O32" s="32">
        <v>840</v>
      </c>
      <c r="P32" s="32">
        <f t="shared" si="7"/>
        <v>835</v>
      </c>
      <c r="Q32" s="32">
        <f t="shared" si="7"/>
        <v>626</v>
      </c>
      <c r="R32" s="32">
        <f t="shared" si="2"/>
        <v>74.97005988023953</v>
      </c>
      <c r="S32" s="32">
        <f>SUM(S20+S31)</f>
        <v>4378.7</v>
      </c>
      <c r="T32" s="32">
        <f>SUM(T20+T31)</f>
        <v>3470</v>
      </c>
      <c r="U32" s="32">
        <f t="shared" si="3"/>
        <v>79.24726517002763</v>
      </c>
      <c r="V32" s="32">
        <f aca="true" t="shared" si="8" ref="V32:AF32">SUM(V20+V31)</f>
        <v>250</v>
      </c>
      <c r="W32" s="32">
        <f t="shared" si="8"/>
        <v>75</v>
      </c>
      <c r="X32" s="32">
        <f t="shared" si="8"/>
        <v>3</v>
      </c>
      <c r="Y32" s="32">
        <f t="shared" si="8"/>
        <v>91</v>
      </c>
      <c r="Z32" s="32">
        <f t="shared" si="8"/>
        <v>150</v>
      </c>
      <c r="AA32" s="32">
        <f t="shared" si="8"/>
        <v>993</v>
      </c>
      <c r="AB32" s="32">
        <f t="shared" si="8"/>
        <v>20</v>
      </c>
      <c r="AC32" s="32">
        <f t="shared" si="8"/>
        <v>45</v>
      </c>
      <c r="AD32" s="32">
        <f t="shared" si="8"/>
        <v>166</v>
      </c>
      <c r="AE32" s="32">
        <f t="shared" si="8"/>
        <v>0</v>
      </c>
      <c r="AF32" s="32">
        <f t="shared" si="8"/>
        <v>0</v>
      </c>
    </row>
    <row r="33" spans="1:29" ht="30.75">
      <c r="A33" s="7"/>
      <c r="B33" s="10"/>
      <c r="C33" s="10">
        <f>SUM(C21:C29)</f>
        <v>848</v>
      </c>
      <c r="D33" s="10"/>
      <c r="AC33" s="1">
        <f>SUM(AC7:AC20)</f>
        <v>12</v>
      </c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35">
    <mergeCell ref="AD2:AD4"/>
    <mergeCell ref="E2:G2"/>
    <mergeCell ref="Y2:Y4"/>
    <mergeCell ref="J3:J4"/>
    <mergeCell ref="N3:N4"/>
    <mergeCell ref="AB2:AC2"/>
    <mergeCell ref="AB3:AB4"/>
    <mergeCell ref="AA3:AA4"/>
    <mergeCell ref="X2:X4"/>
    <mergeCell ref="Z2:AA2"/>
    <mergeCell ref="K2:R2"/>
    <mergeCell ref="V2:V4"/>
    <mergeCell ref="E3:E4"/>
    <mergeCell ref="F3:F4"/>
    <mergeCell ref="G3:G4"/>
    <mergeCell ref="A2:A4"/>
    <mergeCell ref="B2:B4"/>
    <mergeCell ref="C2:C4"/>
    <mergeCell ref="D2:D4"/>
    <mergeCell ref="T3:T4"/>
    <mergeCell ref="AC3:AC4"/>
    <mergeCell ref="U3:U4"/>
    <mergeCell ref="P3:R3"/>
    <mergeCell ref="W2:W4"/>
    <mergeCell ref="Z3:Z4"/>
    <mergeCell ref="M3:M4"/>
    <mergeCell ref="O3:O4"/>
    <mergeCell ref="H3:H4"/>
    <mergeCell ref="S3:S4"/>
    <mergeCell ref="L3:L4"/>
    <mergeCell ref="C1:AA1"/>
    <mergeCell ref="I3:I4"/>
    <mergeCell ref="H2:J2"/>
    <mergeCell ref="S2:U2"/>
    <mergeCell ref="K3:K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3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45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46</v>
      </c>
    </row>
    <row r="3" ht="12.75">
      <c r="B3" t="s">
        <v>26</v>
      </c>
    </row>
    <row r="4" spans="2:3" ht="12.75">
      <c r="B4" t="s">
        <v>27</v>
      </c>
      <c r="C4">
        <v>6901</v>
      </c>
    </row>
    <row r="5" spans="2:7" ht="12.75">
      <c r="B5" t="s">
        <v>28</v>
      </c>
      <c r="C5" s="25">
        <v>3498</v>
      </c>
      <c r="E5">
        <v>200</v>
      </c>
      <c r="F5">
        <v>200</v>
      </c>
      <c r="G5">
        <v>200</v>
      </c>
    </row>
    <row r="6" spans="2:3" ht="12.75">
      <c r="B6" t="s">
        <v>29</v>
      </c>
      <c r="C6" s="26">
        <v>0.507</v>
      </c>
    </row>
    <row r="7" spans="2:3" ht="12.75">
      <c r="B7" t="s">
        <v>30</v>
      </c>
      <c r="C7">
        <v>13</v>
      </c>
    </row>
    <row r="8" spans="2:3" ht="12.75">
      <c r="B8" t="s">
        <v>31</v>
      </c>
      <c r="C8">
        <v>0</v>
      </c>
    </row>
    <row r="9" spans="2:3" ht="12.75">
      <c r="B9" t="s">
        <v>32</v>
      </c>
      <c r="C9" s="25">
        <v>8306</v>
      </c>
    </row>
    <row r="10" spans="2:7" ht="12.75">
      <c r="B10" t="s">
        <v>33</v>
      </c>
      <c r="C10" s="25">
        <v>1290</v>
      </c>
      <c r="E10">
        <v>50</v>
      </c>
      <c r="F10">
        <v>300</v>
      </c>
      <c r="G10">
        <v>280</v>
      </c>
    </row>
    <row r="11" spans="2:3" ht="12.75">
      <c r="B11" t="s">
        <v>29</v>
      </c>
      <c r="C11" s="26">
        <v>0.155</v>
      </c>
    </row>
    <row r="12" spans="2:3" ht="12.75">
      <c r="B12" t="s">
        <v>34</v>
      </c>
      <c r="C12">
        <v>0</v>
      </c>
    </row>
    <row r="13" spans="2:3" ht="12.75">
      <c r="B13" t="s">
        <v>29</v>
      </c>
      <c r="C13" s="26">
        <v>0</v>
      </c>
    </row>
    <row r="14" spans="2:3" ht="12.75">
      <c r="B14" t="s">
        <v>35</v>
      </c>
      <c r="C14">
        <v>0</v>
      </c>
    </row>
    <row r="15" spans="2:3" ht="12.75">
      <c r="B15" t="s">
        <v>36</v>
      </c>
      <c r="C15">
        <v>0</v>
      </c>
    </row>
    <row r="16" spans="2:3" ht="12.75">
      <c r="B16" t="s">
        <v>37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2020-05-06T05:49:59Z</cp:lastPrinted>
  <dcterms:created xsi:type="dcterms:W3CDTF">2001-05-07T11:51:26Z</dcterms:created>
  <dcterms:modified xsi:type="dcterms:W3CDTF">2020-05-06T05:50:26Z</dcterms:modified>
  <cp:category/>
  <cp:version/>
  <cp:contentType/>
  <cp:contentStatus/>
</cp:coreProperties>
</file>