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0890" tabRatio="469" activeTab="0"/>
  </bookViews>
  <sheets>
    <sheet name="Свод" sheetId="1" r:id="rId1"/>
    <sheet name="Лист1" sheetId="2" r:id="rId2"/>
  </sheets>
  <definedNames>
    <definedName name="А2">#REF!</definedName>
    <definedName name="_xlnm.Print_Titles" localSheetId="0">'Свод'!$A:$B</definedName>
    <definedName name="_xlnm.Print_Area" localSheetId="0">'Свод'!$A$1:$W$22</definedName>
  </definedNames>
  <calcPr fullCalcOnLoad="1"/>
</workbook>
</file>

<file path=xl/sharedStrings.xml><?xml version="1.0" encoding="utf-8"?>
<sst xmlns="http://schemas.openxmlformats.org/spreadsheetml/2006/main" count="77" uniqueCount="57">
  <si>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</si>
  <si>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</si>
  <si>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</si>
  <si>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</si>
  <si>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</si>
  <si>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</si>
  <si>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</si>
  <si>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</si>
  <si>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</si>
  <si>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</si>
  <si>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</si>
  <si>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</si>
  <si>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</si>
  <si>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</si>
  <si>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подкормка</t>
  </si>
  <si>
    <t>боронование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</si>
  <si>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</si>
  <si>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</si>
  <si>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</si>
  <si>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</si>
  <si>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</si>
  <si>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</si>
  <si>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</si>
  <si>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Всего, га</t>
  </si>
  <si>
    <t>План, га</t>
  </si>
  <si>
    <t>зяби</t>
  </si>
  <si>
    <t>Озимых культур</t>
  </si>
  <si>
    <t>многолетних трав</t>
  </si>
  <si>
    <t>Наименование СХП</t>
  </si>
  <si>
    <t>ООО "Авангард"</t>
  </si>
  <si>
    <t>Протравливание семян яровых зерновых, тн</t>
  </si>
  <si>
    <t>Яровизация семян картофеля, тн</t>
  </si>
  <si>
    <t>культивация</t>
  </si>
  <si>
    <t>% вып.</t>
  </si>
  <si>
    <t>Протравлено семян, факт, тонн</t>
  </si>
  <si>
    <t xml:space="preserve">Площадь посева озимых культур на зерно и з.к., га </t>
  </si>
  <si>
    <t>Подкормлено озимых, га</t>
  </si>
  <si>
    <t>% к посеву</t>
  </si>
  <si>
    <t>Количество хозяйств</t>
  </si>
  <si>
    <t xml:space="preserve">Пробороновано озимых культур, га  </t>
  </si>
  <si>
    <t>Площадь многолетних трав всего,  га (4-сх 2019)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</si>
  <si>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</si>
  <si>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</si>
  <si>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</si>
  <si>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</si>
  <si>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Культивация зяби, га</t>
  </si>
  <si>
    <t>труд</t>
  </si>
  <si>
    <t>эмметево</t>
  </si>
  <si>
    <t>сатурн</t>
  </si>
  <si>
    <t>урожай</t>
  </si>
  <si>
    <t>победа</t>
  </si>
  <si>
    <t>рассвет</t>
  </si>
  <si>
    <t>комбайн</t>
  </si>
  <si>
    <t>прогресс</t>
  </si>
  <si>
    <t>аск яльчики</t>
  </si>
  <si>
    <t>протравлено семян</t>
  </si>
  <si>
    <t>Информация о ходе проведения весенних полевых работ в сельхозпредприятиях и К(Ф)Х  Яльчикского района  на 03.04.2020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</si>
</sst>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4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 wrapText="1"/>
    </xf>
    <xf numFmtId="1" fontId="8" fillId="0" borderId="13" xfId="55" applyNumberFormat="1" applyFont="1" applyFill="1" applyBorder="1" applyAlignment="1">
      <alignment horizontal="center" vertical="center" wrapText="1"/>
    </xf>
    <xf numFmtId="1" fontId="8" fillId="32" borderId="13" xfId="55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10" fillId="33" borderId="13" xfId="55" applyNumberFormat="1" applyFont="1" applyFill="1" applyBorder="1" applyAlignment="1">
      <alignment horizontal="center" vertical="center" wrapText="1"/>
    </xf>
    <xf numFmtId="1" fontId="8" fillId="33" borderId="13" xfId="55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1" fontId="10" fillId="0" borderId="13" xfId="55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" fontId="10" fillId="33" borderId="13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center" wrapText="1"/>
    </xf>
    <xf numFmtId="1" fontId="10" fillId="33" borderId="13" xfId="55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6" fillId="34" borderId="13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0" fontId="8" fillId="34" borderId="13" xfId="0" applyFont="1" applyFill="1" applyBorder="1" applyAlignment="1">
      <alignment horizontal="center" vertical="center"/>
    </xf>
    <xf numFmtId="1" fontId="8" fillId="34" borderId="13" xfId="55" applyNumberFormat="1" applyFont="1" applyFill="1" applyBorder="1" applyAlignment="1">
      <alignment horizontal="center" vertical="center" wrapText="1"/>
    </xf>
    <xf numFmtId="1" fontId="10" fillId="34" borderId="13" xfId="55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/>
    </xf>
    <xf numFmtId="0" fontId="4" fillId="34" borderId="13" xfId="0" applyFont="1" applyFill="1" applyBorder="1" applyAlignment="1">
      <alignment vertical="center"/>
    </xf>
    <xf numFmtId="0" fontId="8" fillId="34" borderId="13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center" vertical="center" wrapText="1"/>
    </xf>
    <xf numFmtId="1" fontId="8" fillId="34" borderId="13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/>
    </xf>
    <xf numFmtId="1" fontId="10" fillId="34" borderId="13" xfId="0" applyNumberFormat="1" applyFont="1" applyFill="1" applyBorder="1" applyAlignment="1">
      <alignment horizontal="center" vertical="center" wrapText="1"/>
    </xf>
    <xf numFmtId="1" fontId="10" fillId="34" borderId="13" xfId="55" applyNumberFormat="1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1"/>
  <sheetViews>
    <sheetView tabSelected="1" view="pageBreakPreview" zoomScale="35" zoomScaleNormal="60" zoomScaleSheetLayoutView="3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22" sqref="U22"/>
    </sheetView>
  </sheetViews>
  <sheetFormatPr defaultColWidth="9.00390625" defaultRowHeight="12.75" outlineLevelRow="1"/>
  <cols>
    <col min="1" max="1" width="11.75390625" style="1" customWidth="1"/>
    <col min="2" max="2" width="50.625" style="4" customWidth="1"/>
    <col min="3" max="3" width="0.2421875" style="1" customWidth="1"/>
    <col min="4" max="4" width="30.625" style="1" hidden="1" customWidth="1"/>
    <col min="5" max="6" width="16.875" style="1" customWidth="1"/>
    <col min="7" max="7" width="22.625" style="1" customWidth="1"/>
    <col min="8" max="9" width="17.875" style="1" customWidth="1"/>
    <col min="10" max="10" width="23.375" style="1" customWidth="1"/>
    <col min="11" max="11" width="22.875" style="1" customWidth="1"/>
    <col min="12" max="12" width="22.625" style="1" customWidth="1"/>
    <col min="13" max="13" width="26.625" style="1" customWidth="1"/>
    <col min="14" max="14" width="16.00390625" style="1" customWidth="1"/>
    <col min="15" max="15" width="21.25390625" style="1" customWidth="1"/>
    <col min="16" max="16" width="23.625" style="1" customWidth="1"/>
    <col min="17" max="17" width="17.375" style="1" customWidth="1"/>
    <col min="18" max="18" width="22.125" style="1" customWidth="1"/>
    <col min="19" max="19" width="17.25390625" style="1" customWidth="1"/>
    <col min="20" max="20" width="18.25390625" style="1" customWidth="1"/>
    <col min="21" max="21" width="22.00390625" style="1" customWidth="1"/>
    <col min="22" max="22" width="25.25390625" style="1" customWidth="1"/>
    <col min="23" max="23" width="33.375" style="1" customWidth="1"/>
    <col min="24" max="24" width="20.125" style="1" customWidth="1"/>
    <col min="25" max="25" width="16.75390625" style="1" customWidth="1"/>
    <col min="26" max="26" width="16.25390625" style="1" customWidth="1"/>
    <col min="27" max="16384" width="9.125" style="1" customWidth="1"/>
  </cols>
  <sheetData>
    <row r="1" spans="2:26" s="2" customFormat="1" ht="175.5" customHeight="1">
      <c r="B1" s="5"/>
      <c r="C1" s="71" t="s">
        <v>56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18"/>
      <c r="U1" s="6"/>
      <c r="V1" s="6"/>
      <c r="W1" s="5"/>
      <c r="Y1" s="5"/>
      <c r="Z1" s="5"/>
    </row>
    <row r="2" spans="1:26" s="3" customFormat="1" ht="139.5" customHeight="1">
      <c r="A2" s="53" t="s">
        <v>13</v>
      </c>
      <c r="B2" s="74" t="s">
        <v>28</v>
      </c>
      <c r="C2" s="66" t="s">
        <v>30</v>
      </c>
      <c r="D2" s="66" t="s">
        <v>31</v>
      </c>
      <c r="E2" s="60" t="s">
        <v>14</v>
      </c>
      <c r="F2" s="60"/>
      <c r="G2" s="60"/>
      <c r="H2" s="60"/>
      <c r="I2" s="60"/>
      <c r="J2" s="60"/>
      <c r="K2" s="75" t="s">
        <v>15</v>
      </c>
      <c r="L2" s="60"/>
      <c r="M2" s="60"/>
      <c r="N2" s="60"/>
      <c r="O2" s="60"/>
      <c r="P2" s="60"/>
      <c r="Q2" s="60"/>
      <c r="R2" s="60"/>
      <c r="S2" s="60"/>
      <c r="T2" s="60"/>
      <c r="U2" s="60"/>
      <c r="V2" s="76"/>
      <c r="W2" s="66" t="s">
        <v>55</v>
      </c>
      <c r="X2" s="55" t="s">
        <v>32</v>
      </c>
      <c r="Y2" s="56"/>
      <c r="Z2" s="57"/>
    </row>
    <row r="3" spans="1:26" s="3" customFormat="1" ht="118.5" customHeight="1">
      <c r="A3" s="53"/>
      <c r="B3" s="74"/>
      <c r="C3" s="77"/>
      <c r="D3" s="77"/>
      <c r="E3" s="61" t="s">
        <v>26</v>
      </c>
      <c r="F3" s="62"/>
      <c r="G3" s="63"/>
      <c r="H3" s="64" t="s">
        <v>27</v>
      </c>
      <c r="I3" s="65"/>
      <c r="J3" s="65"/>
      <c r="K3" s="58" t="s">
        <v>24</v>
      </c>
      <c r="L3" s="58" t="s">
        <v>23</v>
      </c>
      <c r="M3" s="58" t="s">
        <v>33</v>
      </c>
      <c r="N3" s="68" t="s">
        <v>26</v>
      </c>
      <c r="O3" s="69"/>
      <c r="P3" s="70"/>
      <c r="Q3" s="64" t="s">
        <v>27</v>
      </c>
      <c r="R3" s="65"/>
      <c r="S3" s="65"/>
      <c r="T3" s="53" t="s">
        <v>25</v>
      </c>
      <c r="U3" s="54"/>
      <c r="V3" s="54"/>
      <c r="W3" s="67"/>
      <c r="X3" s="53"/>
      <c r="Y3" s="54"/>
      <c r="Z3" s="54"/>
    </row>
    <row r="4" spans="1:26" s="3" customFormat="1" ht="73.5" customHeight="1">
      <c r="A4" s="73"/>
      <c r="B4" s="66"/>
      <c r="C4" s="78"/>
      <c r="D4" s="78"/>
      <c r="E4" s="34" t="s">
        <v>16</v>
      </c>
      <c r="F4" s="34" t="s">
        <v>17</v>
      </c>
      <c r="G4" s="34" t="s">
        <v>18</v>
      </c>
      <c r="H4" s="16" t="s">
        <v>16</v>
      </c>
      <c r="I4" s="16" t="s">
        <v>17</v>
      </c>
      <c r="J4" s="16" t="s">
        <v>18</v>
      </c>
      <c r="K4" s="59"/>
      <c r="L4" s="59"/>
      <c r="M4" s="59"/>
      <c r="N4" s="37" t="s">
        <v>16</v>
      </c>
      <c r="O4" s="37" t="s">
        <v>17</v>
      </c>
      <c r="P4" s="37" t="s">
        <v>18</v>
      </c>
      <c r="Q4" s="16" t="s">
        <v>16</v>
      </c>
      <c r="R4" s="16" t="s">
        <v>17</v>
      </c>
      <c r="S4" s="16" t="s">
        <v>18</v>
      </c>
      <c r="T4" s="9" t="s">
        <v>16</v>
      </c>
      <c r="U4" s="9" t="s">
        <v>17</v>
      </c>
      <c r="V4" s="9" t="s">
        <v>18</v>
      </c>
      <c r="W4" s="9" t="s">
        <v>17</v>
      </c>
      <c r="X4" s="9" t="s">
        <v>16</v>
      </c>
      <c r="Y4" s="9" t="s">
        <v>17</v>
      </c>
      <c r="Z4" s="9" t="s">
        <v>18</v>
      </c>
    </row>
    <row r="5" spans="1:26" s="30" customFormat="1" ht="49.5" customHeight="1" outlineLevel="1">
      <c r="A5" s="28">
        <v>1</v>
      </c>
      <c r="B5" s="29" t="s">
        <v>0</v>
      </c>
      <c r="C5" s="17">
        <v>210</v>
      </c>
      <c r="D5" s="17">
        <v>0</v>
      </c>
      <c r="E5" s="14">
        <v>1032</v>
      </c>
      <c r="F5" s="43">
        <v>1032</v>
      </c>
      <c r="G5" s="14">
        <f>F5/E5*100</f>
        <v>100</v>
      </c>
      <c r="H5" s="14">
        <v>300</v>
      </c>
      <c r="I5" s="43">
        <v>300</v>
      </c>
      <c r="J5" s="14">
        <f>I5/H5*100</f>
        <v>100</v>
      </c>
      <c r="K5" s="14">
        <f>N5+Q5+T5</f>
        <v>5025</v>
      </c>
      <c r="L5" s="14">
        <f>O5+R5+U5</f>
        <v>575</v>
      </c>
      <c r="M5" s="14">
        <f>L5/K5*100</f>
        <v>11.442786069651742</v>
      </c>
      <c r="N5" s="14">
        <v>1032</v>
      </c>
      <c r="O5" s="43"/>
      <c r="P5" s="14">
        <f>O5/N5*100</f>
        <v>0</v>
      </c>
      <c r="Q5" s="14">
        <v>951</v>
      </c>
      <c r="R5" s="43">
        <v>495</v>
      </c>
      <c r="S5" s="14">
        <f>R5/Q5*100</f>
        <v>52.05047318611987</v>
      </c>
      <c r="T5" s="14">
        <v>3042</v>
      </c>
      <c r="U5" s="43">
        <v>80</v>
      </c>
      <c r="V5" s="14">
        <f>U5/T5*100</f>
        <v>2.629848783694938</v>
      </c>
      <c r="W5" s="43"/>
      <c r="X5" s="14">
        <v>3042</v>
      </c>
      <c r="Y5" s="14"/>
      <c r="Z5" s="14">
        <f>Y5/X5*100</f>
        <v>0</v>
      </c>
    </row>
    <row r="6" spans="1:26" s="30" customFormat="1" ht="49.5" customHeight="1" outlineLevel="1">
      <c r="A6" s="28">
        <v>2</v>
      </c>
      <c r="B6" s="29" t="s">
        <v>1</v>
      </c>
      <c r="C6" s="17">
        <v>90</v>
      </c>
      <c r="D6" s="17">
        <v>0</v>
      </c>
      <c r="E6" s="14">
        <v>320</v>
      </c>
      <c r="F6" s="43">
        <v>320</v>
      </c>
      <c r="G6" s="14">
        <f aca="true" t="shared" si="0" ref="G6:G22">F6/E6*100</f>
        <v>100</v>
      </c>
      <c r="H6" s="14">
        <v>100</v>
      </c>
      <c r="I6" s="43">
        <v>0</v>
      </c>
      <c r="J6" s="14">
        <f aca="true" t="shared" si="1" ref="J6:J22">I6/H6*100</f>
        <v>0</v>
      </c>
      <c r="K6" s="14">
        <f aca="true" t="shared" si="2" ref="K6:K22">N6+Q6+T6</f>
        <v>1686</v>
      </c>
      <c r="L6" s="14">
        <f aca="true" t="shared" si="3" ref="L6:L19">O6+R6+U6</f>
        <v>45</v>
      </c>
      <c r="M6" s="14">
        <f aca="true" t="shared" si="4" ref="M6:M22">L6/K6*100</f>
        <v>2.6690391459074734</v>
      </c>
      <c r="N6" s="14">
        <v>320</v>
      </c>
      <c r="O6" s="43"/>
      <c r="P6" s="14">
        <f aca="true" t="shared" si="5" ref="P6:P22">O6/N6*100</f>
        <v>0</v>
      </c>
      <c r="Q6" s="14">
        <v>264</v>
      </c>
      <c r="R6" s="43"/>
      <c r="S6" s="14">
        <f aca="true" t="shared" si="6" ref="S6:S22">R6/Q6*100</f>
        <v>0</v>
      </c>
      <c r="T6" s="14">
        <v>1102</v>
      </c>
      <c r="U6" s="43">
        <v>45</v>
      </c>
      <c r="V6" s="14">
        <f aca="true" t="shared" si="7" ref="V6:V22">U6/T6*100</f>
        <v>4.083484573502722</v>
      </c>
      <c r="W6" s="43"/>
      <c r="X6" s="14">
        <v>1102</v>
      </c>
      <c r="Y6" s="14"/>
      <c r="Z6" s="14">
        <f aca="true" t="shared" si="8" ref="Z6:Z22">Y6/X6*100</f>
        <v>0</v>
      </c>
    </row>
    <row r="7" spans="1:26" s="38" customFormat="1" ht="49.5" customHeight="1" outlineLevel="1">
      <c r="A7" s="28">
        <v>3</v>
      </c>
      <c r="B7" s="29" t="s">
        <v>2</v>
      </c>
      <c r="C7" s="17">
        <v>225</v>
      </c>
      <c r="D7" s="17">
        <v>0</v>
      </c>
      <c r="E7" s="14">
        <v>200</v>
      </c>
      <c r="F7" s="43">
        <v>200</v>
      </c>
      <c r="G7" s="14">
        <f t="shared" si="0"/>
        <v>100</v>
      </c>
      <c r="H7" s="14">
        <v>150</v>
      </c>
      <c r="I7" s="50">
        <v>50</v>
      </c>
      <c r="J7" s="14">
        <f t="shared" si="1"/>
        <v>33.33333333333333</v>
      </c>
      <c r="K7" s="14">
        <f t="shared" si="2"/>
        <v>1361</v>
      </c>
      <c r="L7" s="14">
        <f t="shared" si="3"/>
        <v>255</v>
      </c>
      <c r="M7" s="14">
        <f t="shared" si="4"/>
        <v>18.736223365172666</v>
      </c>
      <c r="N7" s="14">
        <v>200</v>
      </c>
      <c r="O7" s="43"/>
      <c r="P7" s="14">
        <f t="shared" si="5"/>
        <v>0</v>
      </c>
      <c r="Q7" s="31">
        <v>397</v>
      </c>
      <c r="R7" s="50">
        <v>100</v>
      </c>
      <c r="S7" s="14">
        <f t="shared" si="6"/>
        <v>25.188916876574307</v>
      </c>
      <c r="T7" s="31">
        <v>764</v>
      </c>
      <c r="U7" s="43">
        <v>155</v>
      </c>
      <c r="V7" s="14">
        <f t="shared" si="7"/>
        <v>20.287958115183248</v>
      </c>
      <c r="W7" s="43"/>
      <c r="X7" s="31">
        <v>764</v>
      </c>
      <c r="Y7" s="14"/>
      <c r="Z7" s="14">
        <f t="shared" si="8"/>
        <v>0</v>
      </c>
    </row>
    <row r="8" spans="1:26" s="30" customFormat="1" ht="49.5" customHeight="1" outlineLevel="1">
      <c r="A8" s="28">
        <v>4</v>
      </c>
      <c r="B8" s="32" t="s">
        <v>3</v>
      </c>
      <c r="C8" s="23">
        <v>100</v>
      </c>
      <c r="D8" s="23">
        <v>410</v>
      </c>
      <c r="E8" s="14">
        <v>291</v>
      </c>
      <c r="F8" s="43">
        <v>291</v>
      </c>
      <c r="G8" s="14">
        <f t="shared" si="0"/>
        <v>100</v>
      </c>
      <c r="H8" s="14">
        <v>35</v>
      </c>
      <c r="I8" s="51">
        <v>0</v>
      </c>
      <c r="J8" s="14">
        <f t="shared" si="1"/>
        <v>0</v>
      </c>
      <c r="K8" s="14">
        <f t="shared" si="2"/>
        <v>1854</v>
      </c>
      <c r="L8" s="14">
        <f t="shared" si="3"/>
        <v>50</v>
      </c>
      <c r="M8" s="14">
        <f t="shared" si="4"/>
        <v>2.696871628910464</v>
      </c>
      <c r="N8" s="14">
        <v>291</v>
      </c>
      <c r="O8" s="43">
        <v>50</v>
      </c>
      <c r="P8" s="14">
        <f t="shared" si="5"/>
        <v>17.18213058419244</v>
      </c>
      <c r="Q8" s="33">
        <v>165</v>
      </c>
      <c r="R8" s="51"/>
      <c r="S8" s="14">
        <f t="shared" si="6"/>
        <v>0</v>
      </c>
      <c r="T8" s="31">
        <v>1398</v>
      </c>
      <c r="U8" s="43"/>
      <c r="V8" s="14">
        <f t="shared" si="7"/>
        <v>0</v>
      </c>
      <c r="W8" s="43">
        <v>50</v>
      </c>
      <c r="X8" s="31">
        <v>812</v>
      </c>
      <c r="Y8" s="14"/>
      <c r="Z8" s="14">
        <f t="shared" si="8"/>
        <v>0</v>
      </c>
    </row>
    <row r="9" spans="1:26" s="30" customFormat="1" ht="49.5" customHeight="1" outlineLevel="1">
      <c r="A9" s="28">
        <v>5</v>
      </c>
      <c r="B9" s="29" t="s">
        <v>4</v>
      </c>
      <c r="C9" s="17">
        <v>130</v>
      </c>
      <c r="D9" s="17">
        <v>0</v>
      </c>
      <c r="E9" s="14">
        <v>400</v>
      </c>
      <c r="F9" s="43">
        <v>400</v>
      </c>
      <c r="G9" s="14">
        <f t="shared" si="0"/>
        <v>100</v>
      </c>
      <c r="H9" s="14">
        <v>550</v>
      </c>
      <c r="I9" s="50">
        <v>300</v>
      </c>
      <c r="J9" s="14">
        <f t="shared" si="1"/>
        <v>54.54545454545454</v>
      </c>
      <c r="K9" s="14">
        <f t="shared" si="2"/>
        <v>2049</v>
      </c>
      <c r="L9" s="14">
        <f t="shared" si="3"/>
        <v>950</v>
      </c>
      <c r="M9" s="14">
        <f t="shared" si="4"/>
        <v>46.364080039043436</v>
      </c>
      <c r="N9" s="14">
        <v>400</v>
      </c>
      <c r="O9" s="43"/>
      <c r="P9" s="14">
        <f t="shared" si="5"/>
        <v>0</v>
      </c>
      <c r="Q9" s="31">
        <v>810</v>
      </c>
      <c r="R9" s="50">
        <v>810</v>
      </c>
      <c r="S9" s="14">
        <f t="shared" si="6"/>
        <v>100</v>
      </c>
      <c r="T9" s="33">
        <v>839</v>
      </c>
      <c r="U9" s="43">
        <v>140</v>
      </c>
      <c r="V9" s="14">
        <f t="shared" si="7"/>
        <v>16.6865315852205</v>
      </c>
      <c r="W9" s="43">
        <v>60</v>
      </c>
      <c r="X9" s="33">
        <v>1039</v>
      </c>
      <c r="Y9" s="14"/>
      <c r="Z9" s="14">
        <f t="shared" si="8"/>
        <v>0</v>
      </c>
    </row>
    <row r="10" spans="1:26" s="30" customFormat="1" ht="49.5" customHeight="1" outlineLevel="1">
      <c r="A10" s="28">
        <v>6</v>
      </c>
      <c r="B10" s="29" t="s">
        <v>5</v>
      </c>
      <c r="C10" s="17">
        <v>170</v>
      </c>
      <c r="D10" s="17">
        <v>0</v>
      </c>
      <c r="E10" s="14">
        <v>618</v>
      </c>
      <c r="F10" s="43">
        <v>145</v>
      </c>
      <c r="G10" s="14">
        <f t="shared" si="0"/>
        <v>23.462783171521036</v>
      </c>
      <c r="H10" s="14">
        <v>491</v>
      </c>
      <c r="I10" s="50">
        <v>450</v>
      </c>
      <c r="J10" s="14">
        <f t="shared" si="1"/>
        <v>91.64969450101833</v>
      </c>
      <c r="K10" s="14">
        <f t="shared" si="2"/>
        <v>2648</v>
      </c>
      <c r="L10" s="14">
        <f t="shared" si="3"/>
        <v>715</v>
      </c>
      <c r="M10" s="14">
        <f t="shared" si="4"/>
        <v>27.001510574018127</v>
      </c>
      <c r="N10" s="14">
        <v>618</v>
      </c>
      <c r="O10" s="43">
        <v>145</v>
      </c>
      <c r="P10" s="14">
        <f t="shared" si="5"/>
        <v>23.462783171521036</v>
      </c>
      <c r="Q10" s="31">
        <v>491</v>
      </c>
      <c r="R10" s="50">
        <v>450</v>
      </c>
      <c r="S10" s="14">
        <f t="shared" si="6"/>
        <v>91.64969450101833</v>
      </c>
      <c r="T10" s="31">
        <v>1539</v>
      </c>
      <c r="U10" s="43">
        <v>120</v>
      </c>
      <c r="V10" s="14">
        <f t="shared" si="7"/>
        <v>7.797270955165692</v>
      </c>
      <c r="W10" s="43"/>
      <c r="X10" s="31">
        <v>1539</v>
      </c>
      <c r="Y10" s="14"/>
      <c r="Z10" s="14">
        <f t="shared" si="8"/>
        <v>0</v>
      </c>
    </row>
    <row r="11" spans="1:26" s="30" customFormat="1" ht="49.5" customHeight="1" outlineLevel="1">
      <c r="A11" s="28">
        <v>7</v>
      </c>
      <c r="B11" s="29" t="s">
        <v>6</v>
      </c>
      <c r="C11" s="17">
        <v>120</v>
      </c>
      <c r="D11" s="17">
        <v>0</v>
      </c>
      <c r="E11" s="14">
        <v>200</v>
      </c>
      <c r="F11" s="43">
        <v>200</v>
      </c>
      <c r="G11" s="14">
        <f t="shared" si="0"/>
        <v>100</v>
      </c>
      <c r="H11" s="14">
        <v>280</v>
      </c>
      <c r="I11" s="50">
        <v>280</v>
      </c>
      <c r="J11" s="14">
        <f t="shared" si="1"/>
        <v>100</v>
      </c>
      <c r="K11" s="14">
        <f t="shared" si="2"/>
        <v>1375</v>
      </c>
      <c r="L11" s="14">
        <f t="shared" si="3"/>
        <v>530</v>
      </c>
      <c r="M11" s="14">
        <f t="shared" si="4"/>
        <v>38.54545454545455</v>
      </c>
      <c r="N11" s="14">
        <v>200</v>
      </c>
      <c r="O11" s="43"/>
      <c r="P11" s="14">
        <f t="shared" si="5"/>
        <v>0</v>
      </c>
      <c r="Q11" s="31">
        <v>355</v>
      </c>
      <c r="R11" s="50">
        <v>50</v>
      </c>
      <c r="S11" s="14">
        <f t="shared" si="6"/>
        <v>14.084507042253522</v>
      </c>
      <c r="T11" s="33">
        <v>820</v>
      </c>
      <c r="U11" s="43">
        <v>480</v>
      </c>
      <c r="V11" s="14">
        <f t="shared" si="7"/>
        <v>58.536585365853654</v>
      </c>
      <c r="W11" s="43"/>
      <c r="X11" s="33">
        <v>820</v>
      </c>
      <c r="Y11" s="14"/>
      <c r="Z11" s="14">
        <f t="shared" si="8"/>
        <v>0</v>
      </c>
    </row>
    <row r="12" spans="1:26" s="30" customFormat="1" ht="49.5" customHeight="1" outlineLevel="1">
      <c r="A12" s="28">
        <v>8</v>
      </c>
      <c r="B12" s="29" t="s">
        <v>7</v>
      </c>
      <c r="C12" s="17">
        <v>0</v>
      </c>
      <c r="D12" s="17">
        <v>0</v>
      </c>
      <c r="E12" s="14">
        <v>200</v>
      </c>
      <c r="F12" s="43">
        <v>200</v>
      </c>
      <c r="G12" s="14">
        <f t="shared" si="0"/>
        <v>100</v>
      </c>
      <c r="H12" s="14">
        <v>0</v>
      </c>
      <c r="I12" s="43">
        <v>0</v>
      </c>
      <c r="J12" s="14" t="e">
        <f t="shared" si="1"/>
        <v>#DIV/0!</v>
      </c>
      <c r="K12" s="14">
        <f t="shared" si="2"/>
        <v>950</v>
      </c>
      <c r="L12" s="14">
        <f t="shared" si="3"/>
        <v>150</v>
      </c>
      <c r="M12" s="14">
        <f t="shared" si="4"/>
        <v>15.789473684210526</v>
      </c>
      <c r="N12" s="14">
        <v>200</v>
      </c>
      <c r="O12" s="43"/>
      <c r="P12" s="14">
        <f t="shared" si="5"/>
        <v>0</v>
      </c>
      <c r="Q12" s="14">
        <v>50</v>
      </c>
      <c r="R12" s="43"/>
      <c r="S12" s="14">
        <f t="shared" si="6"/>
        <v>0</v>
      </c>
      <c r="T12" s="31">
        <v>700</v>
      </c>
      <c r="U12" s="43">
        <v>150</v>
      </c>
      <c r="V12" s="14">
        <f t="shared" si="7"/>
        <v>21.428571428571427</v>
      </c>
      <c r="W12" s="43"/>
      <c r="X12" s="31">
        <v>700</v>
      </c>
      <c r="Y12" s="14"/>
      <c r="Z12" s="14">
        <f t="shared" si="8"/>
        <v>0</v>
      </c>
    </row>
    <row r="13" spans="1:26" s="30" customFormat="1" ht="49.5" customHeight="1" outlineLevel="1">
      <c r="A13" s="28">
        <v>9</v>
      </c>
      <c r="B13" s="29" t="s">
        <v>8</v>
      </c>
      <c r="C13" s="17">
        <v>0</v>
      </c>
      <c r="D13" s="17">
        <v>0</v>
      </c>
      <c r="E13" s="14">
        <v>215</v>
      </c>
      <c r="F13" s="43">
        <v>215</v>
      </c>
      <c r="G13" s="14">
        <f t="shared" si="0"/>
        <v>100</v>
      </c>
      <c r="H13" s="14">
        <v>47</v>
      </c>
      <c r="I13" s="50">
        <v>0</v>
      </c>
      <c r="J13" s="14">
        <f t="shared" si="1"/>
        <v>0</v>
      </c>
      <c r="K13" s="14">
        <f t="shared" si="2"/>
        <v>1032</v>
      </c>
      <c r="L13" s="14">
        <f t="shared" si="3"/>
        <v>200</v>
      </c>
      <c r="M13" s="14">
        <f t="shared" si="4"/>
        <v>19.379844961240313</v>
      </c>
      <c r="N13" s="14">
        <v>215</v>
      </c>
      <c r="O13" s="43"/>
      <c r="P13" s="14">
        <f t="shared" si="5"/>
        <v>0</v>
      </c>
      <c r="Q13" s="31">
        <v>47</v>
      </c>
      <c r="R13" s="50"/>
      <c r="S13" s="14">
        <f t="shared" si="6"/>
        <v>0</v>
      </c>
      <c r="T13" s="14">
        <v>770</v>
      </c>
      <c r="U13" s="43">
        <v>200</v>
      </c>
      <c r="V13" s="14">
        <f t="shared" si="7"/>
        <v>25.97402597402597</v>
      </c>
      <c r="W13" s="43"/>
      <c r="X13" s="14">
        <v>770</v>
      </c>
      <c r="Y13" s="14"/>
      <c r="Z13" s="14">
        <f t="shared" si="8"/>
        <v>0</v>
      </c>
    </row>
    <row r="14" spans="1:26" s="30" customFormat="1" ht="49.5" customHeight="1" outlineLevel="1">
      <c r="A14" s="28">
        <v>10</v>
      </c>
      <c r="B14" s="29" t="s">
        <v>9</v>
      </c>
      <c r="C14" s="17">
        <v>40</v>
      </c>
      <c r="D14" s="17">
        <v>0</v>
      </c>
      <c r="E14" s="14">
        <v>121</v>
      </c>
      <c r="F14" s="43">
        <v>121</v>
      </c>
      <c r="G14" s="14">
        <f t="shared" si="0"/>
        <v>100</v>
      </c>
      <c r="H14" s="14">
        <v>0</v>
      </c>
      <c r="I14" s="50">
        <v>0</v>
      </c>
      <c r="J14" s="14" t="e">
        <f t="shared" si="1"/>
        <v>#DIV/0!</v>
      </c>
      <c r="K14" s="14">
        <f t="shared" si="2"/>
        <v>927</v>
      </c>
      <c r="L14" s="14">
        <f t="shared" si="3"/>
        <v>0</v>
      </c>
      <c r="M14" s="14">
        <f t="shared" si="4"/>
        <v>0</v>
      </c>
      <c r="N14" s="14"/>
      <c r="O14" s="43"/>
      <c r="P14" s="14" t="e">
        <f t="shared" si="5"/>
        <v>#DIV/0!</v>
      </c>
      <c r="Q14" s="31">
        <v>60</v>
      </c>
      <c r="R14" s="50"/>
      <c r="S14" s="14">
        <f t="shared" si="6"/>
        <v>0</v>
      </c>
      <c r="T14" s="31">
        <v>867</v>
      </c>
      <c r="U14" s="43"/>
      <c r="V14" s="14">
        <f t="shared" si="7"/>
        <v>0</v>
      </c>
      <c r="W14" s="43"/>
      <c r="X14" s="31">
        <v>433</v>
      </c>
      <c r="Y14" s="14"/>
      <c r="Z14" s="14">
        <f t="shared" si="8"/>
        <v>0</v>
      </c>
    </row>
    <row r="15" spans="1:26" s="30" customFormat="1" ht="49.5" customHeight="1" outlineLevel="1">
      <c r="A15" s="28">
        <v>11</v>
      </c>
      <c r="B15" s="29" t="s">
        <v>10</v>
      </c>
      <c r="C15" s="17">
        <v>30</v>
      </c>
      <c r="D15" s="17">
        <v>0</v>
      </c>
      <c r="E15" s="14">
        <v>200</v>
      </c>
      <c r="F15" s="43">
        <v>200</v>
      </c>
      <c r="G15" s="14">
        <f t="shared" si="0"/>
        <v>100</v>
      </c>
      <c r="H15" s="14">
        <v>401</v>
      </c>
      <c r="I15" s="51">
        <v>401</v>
      </c>
      <c r="J15" s="14">
        <f t="shared" si="1"/>
        <v>100</v>
      </c>
      <c r="K15" s="14">
        <f t="shared" si="2"/>
        <v>1440</v>
      </c>
      <c r="L15" s="14">
        <f t="shared" si="3"/>
        <v>532</v>
      </c>
      <c r="M15" s="14">
        <f t="shared" si="4"/>
        <v>36.94444444444444</v>
      </c>
      <c r="N15" s="14">
        <v>200</v>
      </c>
      <c r="O15" s="43"/>
      <c r="P15" s="14">
        <f t="shared" si="5"/>
        <v>0</v>
      </c>
      <c r="Q15" s="33">
        <v>401</v>
      </c>
      <c r="R15" s="51">
        <v>100</v>
      </c>
      <c r="S15" s="14">
        <f t="shared" si="6"/>
        <v>24.93765586034913</v>
      </c>
      <c r="T15" s="33">
        <v>839</v>
      </c>
      <c r="U15" s="43">
        <v>432</v>
      </c>
      <c r="V15" s="14">
        <f t="shared" si="7"/>
        <v>51.48986889153755</v>
      </c>
      <c r="W15" s="43"/>
      <c r="X15" s="33">
        <v>839</v>
      </c>
      <c r="Y15" s="14"/>
      <c r="Z15" s="14">
        <f t="shared" si="8"/>
        <v>0</v>
      </c>
    </row>
    <row r="16" spans="1:26" s="30" customFormat="1" ht="49.5" customHeight="1" outlineLevel="1">
      <c r="A16" s="28">
        <v>12</v>
      </c>
      <c r="B16" s="29" t="s">
        <v>11</v>
      </c>
      <c r="C16" s="17">
        <v>150</v>
      </c>
      <c r="D16" s="17">
        <v>0</v>
      </c>
      <c r="E16" s="14">
        <v>150</v>
      </c>
      <c r="F16" s="43">
        <v>150</v>
      </c>
      <c r="G16" s="14">
        <f t="shared" si="0"/>
        <v>100</v>
      </c>
      <c r="H16" s="14">
        <v>398</v>
      </c>
      <c r="I16" s="50">
        <v>398</v>
      </c>
      <c r="J16" s="14">
        <f t="shared" si="1"/>
        <v>100</v>
      </c>
      <c r="K16" s="14">
        <f t="shared" si="2"/>
        <v>1340</v>
      </c>
      <c r="L16" s="14">
        <f t="shared" si="3"/>
        <v>598</v>
      </c>
      <c r="M16" s="14">
        <f t="shared" si="4"/>
        <v>44.62686567164179</v>
      </c>
      <c r="N16" s="14">
        <v>150</v>
      </c>
      <c r="O16" s="43"/>
      <c r="P16" s="14">
        <f t="shared" si="5"/>
        <v>0</v>
      </c>
      <c r="Q16" s="31">
        <v>398</v>
      </c>
      <c r="R16" s="50">
        <v>378</v>
      </c>
      <c r="S16" s="14">
        <f t="shared" si="6"/>
        <v>94.9748743718593</v>
      </c>
      <c r="T16" s="31">
        <v>792</v>
      </c>
      <c r="U16" s="43">
        <v>220</v>
      </c>
      <c r="V16" s="14">
        <f t="shared" si="7"/>
        <v>27.77777777777778</v>
      </c>
      <c r="W16" s="43"/>
      <c r="X16" s="31">
        <v>792</v>
      </c>
      <c r="Y16" s="14"/>
      <c r="Z16" s="14">
        <f t="shared" si="8"/>
        <v>0</v>
      </c>
    </row>
    <row r="17" spans="1:26" s="30" customFormat="1" ht="49.5" customHeight="1" outlineLevel="1">
      <c r="A17" s="28">
        <v>13</v>
      </c>
      <c r="B17" s="29" t="s">
        <v>12</v>
      </c>
      <c r="C17" s="17">
        <v>240</v>
      </c>
      <c r="D17" s="17">
        <v>0</v>
      </c>
      <c r="E17" s="14">
        <v>600</v>
      </c>
      <c r="F17" s="43">
        <v>600</v>
      </c>
      <c r="G17" s="14">
        <f t="shared" si="0"/>
        <v>100</v>
      </c>
      <c r="H17" s="14">
        <v>400</v>
      </c>
      <c r="I17" s="50">
        <v>400</v>
      </c>
      <c r="J17" s="14">
        <f t="shared" si="1"/>
        <v>100</v>
      </c>
      <c r="K17" s="14">
        <f t="shared" si="2"/>
        <v>2705</v>
      </c>
      <c r="L17" s="14">
        <f t="shared" si="3"/>
        <v>1650</v>
      </c>
      <c r="M17" s="14">
        <f t="shared" si="4"/>
        <v>60.998151571164506</v>
      </c>
      <c r="N17" s="14">
        <v>600</v>
      </c>
      <c r="O17" s="43"/>
      <c r="P17" s="14">
        <f t="shared" si="5"/>
        <v>0</v>
      </c>
      <c r="Q17" s="31">
        <v>866</v>
      </c>
      <c r="R17" s="50">
        <v>300</v>
      </c>
      <c r="S17" s="14">
        <f t="shared" si="6"/>
        <v>34.64203233256351</v>
      </c>
      <c r="T17" s="31">
        <v>1239</v>
      </c>
      <c r="U17" s="43">
        <v>1350</v>
      </c>
      <c r="V17" s="14">
        <f t="shared" si="7"/>
        <v>108.9588377723971</v>
      </c>
      <c r="W17" s="43">
        <v>60</v>
      </c>
      <c r="X17" s="31">
        <v>1239</v>
      </c>
      <c r="Y17" s="14"/>
      <c r="Z17" s="14">
        <f t="shared" si="8"/>
        <v>0</v>
      </c>
    </row>
    <row r="18" spans="1:26" s="38" customFormat="1" ht="49.5" customHeight="1">
      <c r="A18" s="28">
        <v>14</v>
      </c>
      <c r="B18" s="29" t="s">
        <v>20</v>
      </c>
      <c r="C18" s="17">
        <v>60</v>
      </c>
      <c r="D18" s="17">
        <v>0</v>
      </c>
      <c r="E18" s="14">
        <v>300</v>
      </c>
      <c r="F18" s="43">
        <v>200</v>
      </c>
      <c r="G18" s="14">
        <f t="shared" si="0"/>
        <v>66.66666666666666</v>
      </c>
      <c r="H18" s="14">
        <v>760</v>
      </c>
      <c r="I18" s="50">
        <v>100</v>
      </c>
      <c r="J18" s="14">
        <f t="shared" si="1"/>
        <v>13.157894736842104</v>
      </c>
      <c r="K18" s="14">
        <f t="shared" si="2"/>
        <v>1945</v>
      </c>
      <c r="L18" s="14">
        <f t="shared" si="3"/>
        <v>300</v>
      </c>
      <c r="M18" s="14">
        <f t="shared" si="4"/>
        <v>15.424164524421593</v>
      </c>
      <c r="N18" s="14">
        <v>300</v>
      </c>
      <c r="O18" s="43"/>
      <c r="P18" s="14">
        <f t="shared" si="5"/>
        <v>0</v>
      </c>
      <c r="Q18" s="31">
        <v>760</v>
      </c>
      <c r="R18" s="50">
        <v>200</v>
      </c>
      <c r="S18" s="14">
        <f t="shared" si="6"/>
        <v>26.31578947368421</v>
      </c>
      <c r="T18" s="31">
        <v>885</v>
      </c>
      <c r="U18" s="43">
        <v>100</v>
      </c>
      <c r="V18" s="14">
        <f t="shared" si="7"/>
        <v>11.299435028248588</v>
      </c>
      <c r="W18" s="43">
        <v>20</v>
      </c>
      <c r="X18" s="31">
        <v>885</v>
      </c>
      <c r="Y18" s="14"/>
      <c r="Z18" s="14">
        <f t="shared" si="8"/>
        <v>0</v>
      </c>
    </row>
    <row r="19" spans="1:26" s="12" customFormat="1" ht="49.5" customHeight="1">
      <c r="A19" s="28">
        <v>15</v>
      </c>
      <c r="B19" s="19" t="s">
        <v>29</v>
      </c>
      <c r="C19" s="20">
        <v>0</v>
      </c>
      <c r="D19" s="20">
        <v>0</v>
      </c>
      <c r="E19" s="21">
        <v>422</v>
      </c>
      <c r="F19" s="43">
        <v>422</v>
      </c>
      <c r="G19" s="14">
        <f t="shared" si="0"/>
        <v>100</v>
      </c>
      <c r="H19" s="21">
        <v>0</v>
      </c>
      <c r="I19" s="50">
        <v>0</v>
      </c>
      <c r="J19" s="14" t="e">
        <f t="shared" si="1"/>
        <v>#DIV/0!</v>
      </c>
      <c r="K19" s="14">
        <f t="shared" si="2"/>
        <v>1218</v>
      </c>
      <c r="L19" s="14">
        <f t="shared" si="3"/>
        <v>0</v>
      </c>
      <c r="M19" s="21">
        <f t="shared" si="4"/>
        <v>0</v>
      </c>
      <c r="N19" s="21">
        <v>422</v>
      </c>
      <c r="O19" s="43"/>
      <c r="P19" s="14">
        <f t="shared" si="5"/>
        <v>0</v>
      </c>
      <c r="Q19" s="22">
        <v>0</v>
      </c>
      <c r="R19" s="50"/>
      <c r="S19" s="14" t="e">
        <f t="shared" si="6"/>
        <v>#DIV/0!</v>
      </c>
      <c r="T19" s="22">
        <v>796</v>
      </c>
      <c r="U19" s="43"/>
      <c r="V19" s="21">
        <f t="shared" si="7"/>
        <v>0</v>
      </c>
      <c r="W19" s="43">
        <v>20</v>
      </c>
      <c r="X19" s="22">
        <v>796</v>
      </c>
      <c r="Y19" s="21"/>
      <c r="Z19" s="21">
        <f t="shared" si="8"/>
        <v>0</v>
      </c>
    </row>
    <row r="20" spans="1:26" s="44" customFormat="1" ht="49.5" customHeight="1">
      <c r="A20" s="39"/>
      <c r="B20" s="40" t="s">
        <v>19</v>
      </c>
      <c r="C20" s="41">
        <f>SUM(C5:C19)</f>
        <v>1565</v>
      </c>
      <c r="D20" s="41">
        <f>SUM(D5:D19)</f>
        <v>410</v>
      </c>
      <c r="E20" s="42">
        <f>SUM(E5:E19)</f>
        <v>5269</v>
      </c>
      <c r="F20" s="43">
        <f>SUM(F5:F19)</f>
        <v>4696</v>
      </c>
      <c r="G20" s="43">
        <f t="shared" si="0"/>
        <v>89.12507117100019</v>
      </c>
      <c r="H20" s="42">
        <f>SUM(H5:H19)</f>
        <v>3912</v>
      </c>
      <c r="I20" s="42">
        <f>SUM(I5:I19)</f>
        <v>2679</v>
      </c>
      <c r="J20" s="43">
        <f t="shared" si="1"/>
        <v>68.48159509202453</v>
      </c>
      <c r="K20" s="42">
        <f t="shared" si="2"/>
        <v>27555</v>
      </c>
      <c r="L20" s="42">
        <f>SUM(L5:L19)</f>
        <v>6550</v>
      </c>
      <c r="M20" s="42">
        <f t="shared" si="4"/>
        <v>23.770640537107603</v>
      </c>
      <c r="N20" s="42">
        <f>SUM(N5:N19)</f>
        <v>5148</v>
      </c>
      <c r="O20" s="42">
        <f>SUM(O5:O19)</f>
        <v>195</v>
      </c>
      <c r="P20" s="42">
        <f t="shared" si="5"/>
        <v>3.787878787878788</v>
      </c>
      <c r="Q20" s="42">
        <f>SUM(Q5:Q19)</f>
        <v>6015</v>
      </c>
      <c r="R20" s="42">
        <f>SUM(R5:R19)</f>
        <v>2883</v>
      </c>
      <c r="S20" s="43">
        <f t="shared" si="6"/>
        <v>47.930174563591024</v>
      </c>
      <c r="T20" s="42">
        <f>SUM(T5:T19)</f>
        <v>16392</v>
      </c>
      <c r="U20" s="42">
        <f>SUM(U5:U19)</f>
        <v>3472</v>
      </c>
      <c r="V20" s="43">
        <f t="shared" si="7"/>
        <v>21.18106393362616</v>
      </c>
      <c r="W20" s="43">
        <f>SUM(W5:W19)</f>
        <v>210</v>
      </c>
      <c r="X20" s="42">
        <f>SUM(X5:X19)</f>
        <v>15572</v>
      </c>
      <c r="Y20" s="42">
        <f>SUM(Y5:Y19)</f>
        <v>0</v>
      </c>
      <c r="Z20" s="43">
        <f t="shared" si="8"/>
        <v>0</v>
      </c>
    </row>
    <row r="21" spans="1:26" s="27" customFormat="1" ht="49.5" customHeight="1" outlineLevel="1">
      <c r="A21" s="24"/>
      <c r="B21" s="25" t="s">
        <v>21</v>
      </c>
      <c r="C21" s="26">
        <v>308</v>
      </c>
      <c r="D21" s="26">
        <v>200</v>
      </c>
      <c r="E21" s="15">
        <v>1129</v>
      </c>
      <c r="F21" s="43">
        <v>235</v>
      </c>
      <c r="G21" s="14">
        <f t="shared" si="0"/>
        <v>20.814880425155007</v>
      </c>
      <c r="H21" s="15">
        <v>321</v>
      </c>
      <c r="I21" s="52">
        <v>210</v>
      </c>
      <c r="J21" s="14">
        <f t="shared" si="1"/>
        <v>65.42056074766354</v>
      </c>
      <c r="K21" s="15">
        <f t="shared" si="2"/>
        <v>11571</v>
      </c>
      <c r="L21" s="15">
        <f>O21+R21+U21</f>
        <v>962</v>
      </c>
      <c r="M21" s="15">
        <f t="shared" si="4"/>
        <v>8.313888168697606</v>
      </c>
      <c r="N21" s="15">
        <v>1643</v>
      </c>
      <c r="O21" s="42">
        <v>5</v>
      </c>
      <c r="P21" s="15">
        <f t="shared" si="5"/>
        <v>0.30432136335970783</v>
      </c>
      <c r="Q21" s="26">
        <v>2092</v>
      </c>
      <c r="R21" s="52">
        <v>227</v>
      </c>
      <c r="S21" s="14">
        <f t="shared" si="6"/>
        <v>10.850860420650095</v>
      </c>
      <c r="T21" s="26">
        <v>7836</v>
      </c>
      <c r="U21" s="43">
        <v>730</v>
      </c>
      <c r="V21" s="14">
        <f t="shared" si="7"/>
        <v>9.315977539561</v>
      </c>
      <c r="W21" s="43"/>
      <c r="X21" s="26">
        <v>8036</v>
      </c>
      <c r="Y21" s="14"/>
      <c r="Z21" s="14">
        <f t="shared" si="8"/>
        <v>0</v>
      </c>
    </row>
    <row r="22" spans="1:26" s="49" customFormat="1" ht="49.5" customHeight="1" outlineLevel="1">
      <c r="A22" s="45"/>
      <c r="B22" s="46" t="s">
        <v>22</v>
      </c>
      <c r="C22" s="47">
        <f>SUM(C20:C21)</f>
        <v>1873</v>
      </c>
      <c r="D22" s="47">
        <f>SUM(D20:D21)</f>
        <v>610</v>
      </c>
      <c r="E22" s="42">
        <f>SUM(E20:E21)</f>
        <v>6398</v>
      </c>
      <c r="F22" s="43">
        <f>SUM(F20:F21)</f>
        <v>4931</v>
      </c>
      <c r="G22" s="43">
        <f t="shared" si="0"/>
        <v>77.0709596748984</v>
      </c>
      <c r="H22" s="42">
        <f>SUM(H20:H21)</f>
        <v>4233</v>
      </c>
      <c r="I22" s="48">
        <f>SUM(I20:I21)</f>
        <v>2889</v>
      </c>
      <c r="J22" s="43">
        <f t="shared" si="1"/>
        <v>68.24946846208363</v>
      </c>
      <c r="K22" s="42">
        <f t="shared" si="2"/>
        <v>39126</v>
      </c>
      <c r="L22" s="42">
        <f>L20+L21</f>
        <v>7512</v>
      </c>
      <c r="M22" s="42">
        <f t="shared" si="4"/>
        <v>19.199509277718143</v>
      </c>
      <c r="N22" s="42">
        <f>SUM(N20:N21)</f>
        <v>6791</v>
      </c>
      <c r="O22" s="42">
        <f>SUM(O20:O21)</f>
        <v>200</v>
      </c>
      <c r="P22" s="42">
        <f t="shared" si="5"/>
        <v>2.945074363127669</v>
      </c>
      <c r="Q22" s="48">
        <f>SUM(Q20:Q21)</f>
        <v>8107</v>
      </c>
      <c r="R22" s="48">
        <f>SUM(R20:R21)</f>
        <v>3110</v>
      </c>
      <c r="S22" s="43">
        <f t="shared" si="6"/>
        <v>38.361909460959666</v>
      </c>
      <c r="T22" s="48">
        <f>SUM(T20:T21)</f>
        <v>24228</v>
      </c>
      <c r="U22" s="42">
        <f>SUM(U20:U21)</f>
        <v>4202</v>
      </c>
      <c r="V22" s="43">
        <f t="shared" si="7"/>
        <v>17.343569423807164</v>
      </c>
      <c r="W22" s="43">
        <f>SUM(W20:W21)</f>
        <v>210</v>
      </c>
      <c r="X22" s="48">
        <f>SUM(X20:X21)</f>
        <v>23608</v>
      </c>
      <c r="Y22" s="42">
        <f>SUM(Y20:Y21)</f>
        <v>0</v>
      </c>
      <c r="Z22" s="43">
        <f t="shared" si="8"/>
        <v>0</v>
      </c>
    </row>
    <row r="23" spans="2:4" ht="16.5">
      <c r="B23" s="12"/>
      <c r="C23" s="12"/>
      <c r="D23" s="12"/>
    </row>
    <row r="24" spans="2:4" ht="16.5">
      <c r="B24" s="12"/>
      <c r="C24" s="12"/>
      <c r="D24" s="12"/>
    </row>
    <row r="25" spans="1:4" ht="30.75">
      <c r="A25" s="8"/>
      <c r="B25" s="13"/>
      <c r="C25" s="13"/>
      <c r="D25" s="13"/>
    </row>
    <row r="26" spans="1:4" ht="30.75">
      <c r="A26" s="8"/>
      <c r="B26" s="13"/>
      <c r="C26" s="13"/>
      <c r="D26" s="13"/>
    </row>
    <row r="27" spans="1:4" ht="30.75">
      <c r="A27" s="8"/>
      <c r="B27" s="13"/>
      <c r="C27" s="13"/>
      <c r="D27" s="13"/>
    </row>
    <row r="28" spans="1:4" ht="30.75">
      <c r="A28" s="8"/>
      <c r="B28" s="7"/>
      <c r="C28" s="7"/>
      <c r="D28" s="7"/>
    </row>
    <row r="29" spans="1:4" ht="30.75">
      <c r="A29" s="8"/>
      <c r="B29" s="7"/>
      <c r="C29" s="7"/>
      <c r="D29" s="7"/>
    </row>
    <row r="30" spans="1:4" ht="30.75">
      <c r="A30" s="8"/>
      <c r="B30" s="7"/>
      <c r="C30" s="7"/>
      <c r="D30" s="7"/>
    </row>
    <row r="31" spans="1:4" ht="30.75">
      <c r="A31" s="8"/>
      <c r="B31" s="7"/>
      <c r="C31" s="7"/>
      <c r="D31" s="7"/>
    </row>
    <row r="32" spans="1:4" ht="30.75">
      <c r="A32" s="8"/>
      <c r="B32" s="7"/>
      <c r="C32" s="7"/>
      <c r="D32" s="7"/>
    </row>
    <row r="33" spans="1:4" ht="30.75">
      <c r="A33" s="8"/>
      <c r="B33" s="7"/>
      <c r="C33" s="7"/>
      <c r="D33" s="7"/>
    </row>
    <row r="34" spans="1:4" ht="30.75">
      <c r="A34" s="8"/>
      <c r="B34" s="7"/>
      <c r="C34" s="7"/>
      <c r="D34" s="7"/>
    </row>
    <row r="35" spans="1:4" ht="30.75">
      <c r="A35" s="8"/>
      <c r="B35" s="7"/>
      <c r="C35" s="7"/>
      <c r="D35" s="7"/>
    </row>
    <row r="36" spans="1:4" ht="30.75">
      <c r="A36" s="8"/>
      <c r="B36" s="7"/>
      <c r="C36" s="7"/>
      <c r="D36" s="7"/>
    </row>
    <row r="37" spans="1:4" ht="30.75">
      <c r="A37" s="8"/>
      <c r="B37" s="7"/>
      <c r="C37" s="7"/>
      <c r="D37" s="7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6" customHeight="1">
      <c r="B405" s="1"/>
    </row>
    <row r="406" ht="16.5" hidden="1">
      <c r="B406" s="1"/>
    </row>
    <row r="407" ht="16.5" hidden="1">
      <c r="B407" s="1"/>
    </row>
    <row r="408" ht="16.5" hidden="1">
      <c r="B408" s="1"/>
    </row>
    <row r="409" ht="16.5" hidden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/>
  </sheetData>
  <sheetProtection/>
  <mergeCells count="19">
    <mergeCell ref="C1:S1"/>
    <mergeCell ref="A2:A4"/>
    <mergeCell ref="B2:B4"/>
    <mergeCell ref="K2:V2"/>
    <mergeCell ref="Q3:S3"/>
    <mergeCell ref="T3:V3"/>
    <mergeCell ref="L3:L4"/>
    <mergeCell ref="C2:C4"/>
    <mergeCell ref="D2:D4"/>
    <mergeCell ref="K3:K4"/>
    <mergeCell ref="X3:Z3"/>
    <mergeCell ref="X2:Z2"/>
    <mergeCell ref="M3:M4"/>
    <mergeCell ref="E2:J2"/>
    <mergeCell ref="E3:G3"/>
    <mergeCell ref="H3:J3"/>
    <mergeCell ref="W2:W3"/>
    <mergeCell ref="N3:P3"/>
  </mergeCells>
  <printOptions horizontalCentered="1" verticalCentered="1"/>
  <pageMargins left="0" right="0" top="0" bottom="0" header="0" footer="0"/>
  <pageSetup horizontalDpi="600" verticalDpi="600" orientation="landscape" paperSize="9" scale="29" r:id="rId1"/>
  <colBreaks count="1" manualBreakCount="1">
    <brk id="23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L35"/>
  <sheetViews>
    <sheetView zoomScalePageLayoutView="0" workbookViewId="0" topLeftCell="A1">
      <selection activeCell="B18" sqref="B18:B35"/>
    </sheetView>
  </sheetViews>
  <sheetFormatPr defaultColWidth="9.00390625" defaultRowHeight="12.75"/>
  <cols>
    <col min="2" max="2" width="34.125" style="0" customWidth="1"/>
    <col min="12" max="12" width="11.75390625" style="0" customWidth="1"/>
  </cols>
  <sheetData>
    <row r="2" spans="4:12" ht="12.75">
      <c r="D2" t="s">
        <v>53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  <c r="J2" t="s">
        <v>51</v>
      </c>
      <c r="K2" t="s">
        <v>52</v>
      </c>
      <c r="L2" t="s">
        <v>54</v>
      </c>
    </row>
    <row r="3" ht="12.75">
      <c r="B3" t="s">
        <v>34</v>
      </c>
    </row>
    <row r="4" spans="2:3" ht="12.75">
      <c r="B4" t="s">
        <v>35</v>
      </c>
      <c r="C4">
        <v>6901</v>
      </c>
    </row>
    <row r="5" spans="2:7" ht="12.75">
      <c r="B5" t="s">
        <v>36</v>
      </c>
      <c r="C5" s="35">
        <v>3498</v>
      </c>
      <c r="E5">
        <v>200</v>
      </c>
      <c r="F5">
        <v>200</v>
      </c>
      <c r="G5">
        <v>200</v>
      </c>
    </row>
    <row r="6" spans="2:3" ht="12.75">
      <c r="B6" t="s">
        <v>37</v>
      </c>
      <c r="C6" s="36">
        <v>0.507</v>
      </c>
    </row>
    <row r="7" spans="2:3" ht="12.75">
      <c r="B7" t="s">
        <v>38</v>
      </c>
      <c r="C7">
        <v>13</v>
      </c>
    </row>
    <row r="8" spans="2:3" ht="12.75">
      <c r="B8" t="s">
        <v>39</v>
      </c>
      <c r="C8">
        <v>0</v>
      </c>
    </row>
    <row r="9" spans="2:3" ht="12.75">
      <c r="B9" t="s">
        <v>40</v>
      </c>
      <c r="C9" s="35">
        <v>8306</v>
      </c>
    </row>
    <row r="10" spans="2:7" ht="12.75">
      <c r="B10" t="s">
        <v>41</v>
      </c>
      <c r="C10" s="35">
        <v>1290</v>
      </c>
      <c r="E10">
        <v>50</v>
      </c>
      <c r="F10">
        <v>300</v>
      </c>
      <c r="G10">
        <v>280</v>
      </c>
    </row>
    <row r="11" spans="2:3" ht="12.75">
      <c r="B11" t="s">
        <v>37</v>
      </c>
      <c r="C11" s="36">
        <v>0.155</v>
      </c>
    </row>
    <row r="12" spans="2:3" ht="12.75">
      <c r="B12" t="s">
        <v>42</v>
      </c>
      <c r="C12">
        <v>0</v>
      </c>
    </row>
    <row r="13" spans="2:3" ht="12.75">
      <c r="B13" t="s">
        <v>37</v>
      </c>
      <c r="C13" s="36">
        <v>0</v>
      </c>
    </row>
    <row r="14" spans="2:3" ht="12.75">
      <c r="B14" t="s">
        <v>43</v>
      </c>
      <c r="C14">
        <v>0</v>
      </c>
    </row>
    <row r="15" spans="2:3" ht="12.75">
      <c r="B15" t="s">
        <v>44</v>
      </c>
      <c r="C15">
        <v>0</v>
      </c>
    </row>
    <row r="16" spans="2:3" ht="12.75">
      <c r="B16" t="s">
        <v>45</v>
      </c>
      <c r="C16">
        <v>0</v>
      </c>
    </row>
    <row r="18" ht="33">
      <c r="B18" s="15">
        <v>1032</v>
      </c>
    </row>
    <row r="19" ht="33">
      <c r="B19" s="15">
        <v>320</v>
      </c>
    </row>
    <row r="20" ht="33">
      <c r="B20" s="15">
        <v>200</v>
      </c>
    </row>
    <row r="21" ht="33">
      <c r="B21" s="15">
        <v>291</v>
      </c>
    </row>
    <row r="22" ht="33">
      <c r="B22" s="15">
        <v>400</v>
      </c>
    </row>
    <row r="23" ht="33">
      <c r="B23" s="15">
        <v>618</v>
      </c>
    </row>
    <row r="24" ht="33">
      <c r="B24" s="15">
        <v>200</v>
      </c>
    </row>
    <row r="25" ht="33">
      <c r="B25" s="15">
        <v>200</v>
      </c>
    </row>
    <row r="26" ht="33">
      <c r="B26" s="15">
        <v>215</v>
      </c>
    </row>
    <row r="27" ht="33">
      <c r="B27" s="15"/>
    </row>
    <row r="28" ht="33">
      <c r="B28" s="15">
        <v>200</v>
      </c>
    </row>
    <row r="29" ht="33">
      <c r="B29" s="15">
        <v>150</v>
      </c>
    </row>
    <row r="30" ht="33">
      <c r="B30" s="15">
        <v>600</v>
      </c>
    </row>
    <row r="31" ht="33">
      <c r="B31" s="15">
        <v>300</v>
      </c>
    </row>
    <row r="32" ht="33">
      <c r="B32" s="10">
        <v>422</v>
      </c>
    </row>
    <row r="33" ht="33">
      <c r="B33" s="10">
        <f>SUM(B18:B32)</f>
        <v>5148</v>
      </c>
    </row>
    <row r="34" ht="33">
      <c r="B34" s="15">
        <v>1643</v>
      </c>
    </row>
    <row r="35" ht="33">
      <c r="B35" s="11">
        <f>SUM(B33:B34)</f>
        <v>6791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2020-03-31T08:11:31Z</cp:lastPrinted>
  <dcterms:created xsi:type="dcterms:W3CDTF">2001-05-07T11:51:26Z</dcterms:created>
  <dcterms:modified xsi:type="dcterms:W3CDTF">2020-04-03T05:24:57Z</dcterms:modified>
  <cp:category/>
  <cp:version/>
  <cp:contentType/>
  <cp:contentStatus/>
</cp:coreProperties>
</file>