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0890" tabRatio="469" activeTab="0"/>
  </bookViews>
  <sheets>
    <sheet name="Свод" sheetId="1" r:id="rId1"/>
    <sheet name="Лист1" sheetId="2" r:id="rId2"/>
  </sheets>
  <definedNames>
    <definedName name="А2">#REF!</definedName>
    <definedName name="_xlnm.Print_Titles" localSheetId="0">'Свод'!$A:$B</definedName>
    <definedName name="_xlnm.Print_Area" localSheetId="0">'Свод'!$A$1:$BD$22</definedName>
  </definedNames>
  <calcPr fullCalcOnLoad="1"/>
</workbook>
</file>

<file path=xl/sharedStrings.xml><?xml version="1.0" encoding="utf-8"?>
<sst xmlns="http://schemas.openxmlformats.org/spreadsheetml/2006/main" count="103" uniqueCount="75">
  <si>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</si>
  <si>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</si>
  <si>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</si>
  <si>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</si>
  <si>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</si>
  <si>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</si>
  <si>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</si>
  <si>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</si>
  <si>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</si>
  <si>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</si>
  <si>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</si>
  <si>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</si>
  <si>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</si>
  <si>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</si>
  <si>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подкормка</t>
  </si>
  <si>
    <t>боронование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</si>
  <si>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</si>
  <si>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</si>
  <si>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</si>
  <si>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</si>
  <si>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</si>
  <si>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</si>
  <si>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</si>
  <si>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Всего, га</t>
  </si>
  <si>
    <t>План, га</t>
  </si>
  <si>
    <t>зяби</t>
  </si>
  <si>
    <t>Озимых культур</t>
  </si>
  <si>
    <t>многолетних трав</t>
  </si>
  <si>
    <t>Наименование СХП</t>
  </si>
  <si>
    <t>ООО "Авангард"</t>
  </si>
  <si>
    <t>Протравливание семян яровых зерновых, тн</t>
  </si>
  <si>
    <t>Яровизация семян картофеля, тн</t>
  </si>
  <si>
    <t>культивация</t>
  </si>
  <si>
    <t>% вып.</t>
  </si>
  <si>
    <t>Протравлено семян, факт, тонн</t>
  </si>
  <si>
    <t xml:space="preserve">Площадь посева озимых культур на зерно и з.к., га </t>
  </si>
  <si>
    <t>Подкормлено озимых, га</t>
  </si>
  <si>
    <t>% к посеву</t>
  </si>
  <si>
    <t>Количество хозяйств</t>
  </si>
  <si>
    <t xml:space="preserve">Пробороновано озимых культур, га  </t>
  </si>
  <si>
    <t>Площадь многолетних трав всего,  га (4-сх 2019)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</si>
  <si>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</si>
  <si>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</si>
  <si>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</si>
  <si>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</si>
  <si>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Культивация зяби, га</t>
  </si>
  <si>
    <t>труд</t>
  </si>
  <si>
    <t>эмметево</t>
  </si>
  <si>
    <t>сатурн</t>
  </si>
  <si>
    <t>урожай</t>
  </si>
  <si>
    <t>победа</t>
  </si>
  <si>
    <t>рассвет</t>
  </si>
  <si>
    <t>комбайн</t>
  </si>
  <si>
    <t>прогресс</t>
  </si>
  <si>
    <t>аск яльчики</t>
  </si>
  <si>
    <t>Посев яровых зерновых и зернобобовых  культур, га</t>
  </si>
  <si>
    <t>в том числе</t>
  </si>
  <si>
    <t>ячмень</t>
  </si>
  <si>
    <t>овес</t>
  </si>
  <si>
    <t>бобы</t>
  </si>
  <si>
    <t>вика</t>
  </si>
  <si>
    <t>горох</t>
  </si>
  <si>
    <t>Посев одн. трав, га</t>
  </si>
  <si>
    <t>Посев горчицы, га</t>
  </si>
  <si>
    <t>Посев рапса, га</t>
  </si>
  <si>
    <t>Посев овощей, га</t>
  </si>
  <si>
    <t>Посев мн. трав, га</t>
  </si>
  <si>
    <t>яр. пшеница</t>
  </si>
  <si>
    <t>Посев мн. трав , га</t>
  </si>
  <si>
    <t xml:space="preserve"> беспокровных</t>
  </si>
  <si>
    <t>подпокровных</t>
  </si>
  <si>
    <t>Посев овощных</t>
  </si>
  <si>
    <t>овощи</t>
  </si>
  <si>
    <t>семенники овощных</t>
  </si>
  <si>
    <t>Информация о ходе проведения весенних полевых работ в сельхозпредприятиях и К(Ф)Х  Яльчикского района  на 16.04.2020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</si>
</sst>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48"/>
      <name val="Times New Roman"/>
      <family val="1"/>
    </font>
    <font>
      <b/>
      <sz val="10"/>
      <name val="Times New Roman"/>
      <family val="1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 wrapText="1"/>
    </xf>
    <xf numFmtId="1" fontId="8" fillId="0" borderId="13" xfId="55" applyNumberFormat="1" applyFont="1" applyFill="1" applyBorder="1" applyAlignment="1">
      <alignment horizontal="center" vertical="center" wrapText="1"/>
    </xf>
    <xf numFmtId="1" fontId="8" fillId="32" borderId="13" xfId="55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" fontId="10" fillId="33" borderId="13" xfId="55" applyNumberFormat="1" applyFont="1" applyFill="1" applyBorder="1" applyAlignment="1">
      <alignment horizontal="center" vertical="center" wrapText="1"/>
    </xf>
    <xf numFmtId="1" fontId="8" fillId="33" borderId="13" xfId="55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" fontId="10" fillId="33" borderId="13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center" wrapText="1"/>
    </xf>
    <xf numFmtId="1" fontId="10" fillId="33" borderId="13" xfId="55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1" fontId="10" fillId="33" borderId="13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1" fontId="8" fillId="33" borderId="13" xfId="55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8" fillId="33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10" fillId="33" borderId="13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2" fillId="0" borderId="16" xfId="0" applyFont="1" applyFill="1" applyBorder="1" applyAlignment="1">
      <alignment horizontal="center" vertical="center" textRotation="90" wrapText="1"/>
    </xf>
    <xf numFmtId="0" fontId="11" fillId="33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29"/>
  <sheetViews>
    <sheetView tabSelected="1" view="pageBreakPreview" zoomScale="35" zoomScaleNormal="60" zoomScaleSheetLayoutView="35" workbookViewId="0" topLeftCell="A1">
      <pane xSplit="2" ySplit="4" topLeftCell="U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S6" sqref="AS6"/>
    </sheetView>
  </sheetViews>
  <sheetFormatPr defaultColWidth="9.00390625" defaultRowHeight="12.75" outlineLevelRow="1"/>
  <cols>
    <col min="1" max="1" width="11.75390625" style="1" customWidth="1"/>
    <col min="2" max="2" width="50.625" style="4" customWidth="1"/>
    <col min="3" max="3" width="27.875" style="1" customWidth="1"/>
    <col min="4" max="4" width="29.875" style="1" customWidth="1"/>
    <col min="5" max="6" width="16.875" style="1" customWidth="1"/>
    <col min="7" max="7" width="22.625" style="1" customWidth="1"/>
    <col min="8" max="9" width="17.875" style="1" customWidth="1"/>
    <col min="10" max="10" width="19.00390625" style="1" customWidth="1"/>
    <col min="11" max="11" width="21.625" style="1" customWidth="1"/>
    <col min="12" max="12" width="22.625" style="1" customWidth="1"/>
    <col min="13" max="13" width="18.00390625" style="1" customWidth="1"/>
    <col min="14" max="14" width="16.00390625" style="1" customWidth="1"/>
    <col min="15" max="15" width="21.25390625" style="1" customWidth="1"/>
    <col min="16" max="16" width="20.75390625" style="1" customWidth="1"/>
    <col min="17" max="17" width="17.375" style="1" customWidth="1"/>
    <col min="18" max="18" width="22.125" style="1" customWidth="1"/>
    <col min="19" max="19" width="17.25390625" style="1" customWidth="1"/>
    <col min="20" max="20" width="18.25390625" style="1" customWidth="1"/>
    <col min="21" max="21" width="22.00390625" style="1" customWidth="1"/>
    <col min="22" max="22" width="25.25390625" style="1" customWidth="1"/>
    <col min="23" max="23" width="20.125" style="1" customWidth="1"/>
    <col min="24" max="24" width="16.75390625" style="1" customWidth="1"/>
    <col min="25" max="25" width="21.625" style="1" customWidth="1"/>
    <col min="26" max="26" width="18.125" style="1" customWidth="1"/>
    <col min="27" max="27" width="18.875" style="1" customWidth="1"/>
    <col min="28" max="28" width="17.25390625" style="1" customWidth="1"/>
    <col min="29" max="29" width="16.375" style="1" customWidth="1"/>
    <col min="30" max="30" width="14.00390625" style="1" customWidth="1"/>
    <col min="31" max="31" width="17.25390625" style="1" customWidth="1"/>
    <col min="32" max="32" width="14.375" style="1" customWidth="1"/>
    <col min="33" max="33" width="14.875" style="1" customWidth="1"/>
    <col min="34" max="34" width="15.625" style="1" customWidth="1"/>
    <col min="35" max="35" width="15.25390625" style="1" customWidth="1"/>
    <col min="36" max="36" width="13.75390625" style="1" customWidth="1"/>
    <col min="37" max="37" width="17.75390625" style="1" customWidth="1"/>
    <col min="38" max="38" width="15.25390625" style="1" customWidth="1"/>
    <col min="39" max="39" width="18.625" style="1" customWidth="1"/>
    <col min="40" max="40" width="0.74609375" style="1" hidden="1" customWidth="1"/>
    <col min="41" max="43" width="9.125" style="1" hidden="1" customWidth="1"/>
    <col min="44" max="44" width="23.875" style="1" customWidth="1"/>
    <col min="45" max="45" width="22.125" style="1" customWidth="1"/>
    <col min="46" max="46" width="28.25390625" style="1" customWidth="1"/>
    <col min="47" max="47" width="23.375" style="1" customWidth="1"/>
    <col min="48" max="16384" width="9.125" style="1" customWidth="1"/>
  </cols>
  <sheetData>
    <row r="1" spans="2:25" s="2" customFormat="1" ht="175.5" customHeight="1">
      <c r="B1" s="5"/>
      <c r="C1" s="68" t="s">
        <v>74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17"/>
      <c r="U1" s="6"/>
      <c r="V1" s="6"/>
      <c r="X1" s="5"/>
      <c r="Y1" s="5"/>
    </row>
    <row r="2" spans="1:47" s="3" customFormat="1" ht="159" customHeight="1">
      <c r="A2" s="54" t="s">
        <v>13</v>
      </c>
      <c r="B2" s="75" t="s">
        <v>28</v>
      </c>
      <c r="C2" s="76" t="s">
        <v>30</v>
      </c>
      <c r="D2" s="76" t="s">
        <v>31</v>
      </c>
      <c r="E2" s="78" t="s">
        <v>14</v>
      </c>
      <c r="F2" s="78"/>
      <c r="G2" s="78"/>
      <c r="H2" s="78"/>
      <c r="I2" s="78"/>
      <c r="J2" s="78"/>
      <c r="K2" s="77" t="s">
        <v>15</v>
      </c>
      <c r="L2" s="78"/>
      <c r="M2" s="78"/>
      <c r="N2" s="78"/>
      <c r="O2" s="78"/>
      <c r="P2" s="78"/>
      <c r="Q2" s="78"/>
      <c r="R2" s="78"/>
      <c r="S2" s="78"/>
      <c r="T2" s="78"/>
      <c r="U2" s="78"/>
      <c r="V2" s="79"/>
      <c r="W2" s="56" t="s">
        <v>32</v>
      </c>
      <c r="X2" s="57"/>
      <c r="Y2" s="58"/>
      <c r="Z2" s="54" t="s">
        <v>55</v>
      </c>
      <c r="AA2" s="55"/>
      <c r="AB2" s="55"/>
      <c r="AC2" s="70" t="s">
        <v>56</v>
      </c>
      <c r="AD2" s="71"/>
      <c r="AE2" s="71"/>
      <c r="AF2" s="71"/>
      <c r="AG2" s="71"/>
      <c r="AH2" s="71"/>
      <c r="AI2" s="71"/>
      <c r="AJ2" s="72"/>
      <c r="AK2" s="87" t="s">
        <v>62</v>
      </c>
      <c r="AL2" s="88"/>
      <c r="AM2" s="89"/>
      <c r="AN2" s="74" t="s">
        <v>63</v>
      </c>
      <c r="AO2" s="74" t="s">
        <v>64</v>
      </c>
      <c r="AP2" s="70" t="s">
        <v>65</v>
      </c>
      <c r="AQ2" s="54" t="s">
        <v>66</v>
      </c>
      <c r="AR2" s="87" t="s">
        <v>68</v>
      </c>
      <c r="AS2" s="66"/>
      <c r="AT2" s="54" t="s">
        <v>71</v>
      </c>
      <c r="AU2" s="55"/>
    </row>
    <row r="3" spans="1:47" s="3" customFormat="1" ht="118.5" customHeight="1">
      <c r="A3" s="54"/>
      <c r="B3" s="75"/>
      <c r="C3" s="80"/>
      <c r="D3" s="80"/>
      <c r="E3" s="82" t="s">
        <v>26</v>
      </c>
      <c r="F3" s="83"/>
      <c r="G3" s="84"/>
      <c r="H3" s="62" t="s">
        <v>27</v>
      </c>
      <c r="I3" s="63"/>
      <c r="J3" s="63"/>
      <c r="K3" s="52" t="s">
        <v>24</v>
      </c>
      <c r="L3" s="52" t="s">
        <v>23</v>
      </c>
      <c r="M3" s="52" t="s">
        <v>33</v>
      </c>
      <c r="N3" s="64" t="s">
        <v>26</v>
      </c>
      <c r="O3" s="65"/>
      <c r="P3" s="66"/>
      <c r="Q3" s="62" t="s">
        <v>27</v>
      </c>
      <c r="R3" s="63"/>
      <c r="S3" s="63"/>
      <c r="T3" s="54" t="s">
        <v>25</v>
      </c>
      <c r="U3" s="55"/>
      <c r="V3" s="55"/>
      <c r="W3" s="54"/>
      <c r="X3" s="55"/>
      <c r="Y3" s="55"/>
      <c r="Z3" s="52" t="s">
        <v>16</v>
      </c>
      <c r="AA3" s="52" t="s">
        <v>17</v>
      </c>
      <c r="AB3" s="52" t="s">
        <v>18</v>
      </c>
      <c r="AC3" s="60" t="s">
        <v>67</v>
      </c>
      <c r="AD3" s="60" t="s">
        <v>57</v>
      </c>
      <c r="AE3" s="60" t="s">
        <v>58</v>
      </c>
      <c r="AF3" s="60" t="s">
        <v>59</v>
      </c>
      <c r="AG3" s="60" t="s">
        <v>60</v>
      </c>
      <c r="AH3" s="77" t="s">
        <v>61</v>
      </c>
      <c r="AI3" s="85"/>
      <c r="AJ3" s="86"/>
      <c r="AK3" s="52" t="s">
        <v>16</v>
      </c>
      <c r="AL3" s="52" t="s">
        <v>17</v>
      </c>
      <c r="AM3" s="52" t="s">
        <v>18</v>
      </c>
      <c r="AN3" s="90"/>
      <c r="AO3" s="93"/>
      <c r="AP3" s="95"/>
      <c r="AQ3" s="59"/>
      <c r="AR3" s="74" t="s">
        <v>69</v>
      </c>
      <c r="AS3" s="74" t="s">
        <v>70</v>
      </c>
      <c r="AT3" s="74" t="s">
        <v>72</v>
      </c>
      <c r="AU3" s="74" t="s">
        <v>73</v>
      </c>
    </row>
    <row r="4" spans="1:47" s="3" customFormat="1" ht="73.5" customHeight="1">
      <c r="A4" s="74"/>
      <c r="B4" s="76"/>
      <c r="C4" s="81"/>
      <c r="D4" s="81"/>
      <c r="E4" s="29" t="s">
        <v>16</v>
      </c>
      <c r="F4" s="29" t="s">
        <v>17</v>
      </c>
      <c r="G4" s="29" t="s">
        <v>18</v>
      </c>
      <c r="H4" s="15" t="s">
        <v>16</v>
      </c>
      <c r="I4" s="15" t="s">
        <v>17</v>
      </c>
      <c r="J4" s="15" t="s">
        <v>18</v>
      </c>
      <c r="K4" s="53"/>
      <c r="L4" s="53"/>
      <c r="M4" s="53"/>
      <c r="N4" s="32" t="s">
        <v>16</v>
      </c>
      <c r="O4" s="32" t="s">
        <v>17</v>
      </c>
      <c r="P4" s="32" t="s">
        <v>18</v>
      </c>
      <c r="Q4" s="15" t="s">
        <v>16</v>
      </c>
      <c r="R4" s="15" t="s">
        <v>17</v>
      </c>
      <c r="S4" s="15" t="s">
        <v>18</v>
      </c>
      <c r="T4" s="9" t="s">
        <v>16</v>
      </c>
      <c r="U4" s="9" t="s">
        <v>17</v>
      </c>
      <c r="V4" s="9" t="s">
        <v>18</v>
      </c>
      <c r="W4" s="9" t="s">
        <v>16</v>
      </c>
      <c r="X4" s="9" t="s">
        <v>17</v>
      </c>
      <c r="Y4" s="9" t="s">
        <v>18</v>
      </c>
      <c r="Z4" s="73"/>
      <c r="AA4" s="53"/>
      <c r="AB4" s="53"/>
      <c r="AC4" s="67"/>
      <c r="AD4" s="67"/>
      <c r="AE4" s="61"/>
      <c r="AF4" s="61"/>
      <c r="AG4" s="67"/>
      <c r="AH4" s="34" t="s">
        <v>16</v>
      </c>
      <c r="AI4" s="34" t="s">
        <v>17</v>
      </c>
      <c r="AJ4" s="34" t="s">
        <v>18</v>
      </c>
      <c r="AK4" s="73"/>
      <c r="AL4" s="53"/>
      <c r="AM4" s="53"/>
      <c r="AN4" s="91"/>
      <c r="AO4" s="94"/>
      <c r="AP4" s="96"/>
      <c r="AQ4" s="59"/>
      <c r="AR4" s="92"/>
      <c r="AS4" s="92"/>
      <c r="AT4" s="73"/>
      <c r="AU4" s="73"/>
    </row>
    <row r="5" spans="1:47" s="25" customFormat="1" ht="49.5" customHeight="1" outlineLevel="1">
      <c r="A5" s="23">
        <v>1</v>
      </c>
      <c r="B5" s="24" t="s">
        <v>0</v>
      </c>
      <c r="C5" s="16">
        <v>300</v>
      </c>
      <c r="D5" s="16">
        <v>0</v>
      </c>
      <c r="E5" s="13">
        <v>1032</v>
      </c>
      <c r="F5" s="13">
        <v>1032</v>
      </c>
      <c r="G5" s="13">
        <f>F5/E5*100</f>
        <v>100</v>
      </c>
      <c r="H5" s="13">
        <v>300</v>
      </c>
      <c r="I5" s="13">
        <v>300</v>
      </c>
      <c r="J5" s="13">
        <f>I5/H5*100</f>
        <v>100</v>
      </c>
      <c r="K5" s="13">
        <f>N5+Q5+T5</f>
        <v>5025</v>
      </c>
      <c r="L5" s="13">
        <f>O5+R5+U5</f>
        <v>4883</v>
      </c>
      <c r="M5" s="13">
        <f>L5/K5*100</f>
        <v>97.17412935323382</v>
      </c>
      <c r="N5" s="13">
        <v>1032</v>
      </c>
      <c r="O5" s="13">
        <v>1032</v>
      </c>
      <c r="P5" s="13">
        <f>O5/N5*100</f>
        <v>100</v>
      </c>
      <c r="Q5" s="13">
        <v>951</v>
      </c>
      <c r="R5" s="13">
        <v>951</v>
      </c>
      <c r="S5" s="13">
        <f>R5/Q5*100</f>
        <v>100</v>
      </c>
      <c r="T5" s="13">
        <v>3042</v>
      </c>
      <c r="U5" s="13">
        <v>2900</v>
      </c>
      <c r="V5" s="13">
        <f>U5/T5*100</f>
        <v>95.3320184089415</v>
      </c>
      <c r="W5" s="13">
        <v>3042</v>
      </c>
      <c r="X5" s="13">
        <v>835</v>
      </c>
      <c r="Y5" s="13">
        <f>X5/W5*100</f>
        <v>27.449046679815908</v>
      </c>
      <c r="Z5" s="14">
        <v>1066</v>
      </c>
      <c r="AA5" s="36">
        <f>AC5+AD5+AE5+AG5+AI5</f>
        <v>280</v>
      </c>
      <c r="AB5" s="37">
        <f>AA5/Z5*100</f>
        <v>26.26641651031895</v>
      </c>
      <c r="AC5" s="16"/>
      <c r="AD5" s="16">
        <v>130</v>
      </c>
      <c r="AE5" s="16">
        <v>50</v>
      </c>
      <c r="AF5" s="16"/>
      <c r="AG5" s="16"/>
      <c r="AH5" s="21">
        <v>100</v>
      </c>
      <c r="AI5" s="21">
        <v>100</v>
      </c>
      <c r="AJ5" s="38">
        <f>AI5/AH5*100</f>
        <v>100</v>
      </c>
      <c r="AK5" s="38">
        <v>1826</v>
      </c>
      <c r="AL5" s="38">
        <v>400</v>
      </c>
      <c r="AM5" s="38">
        <f>AL5/AK5*100</f>
        <v>21.905805038335156</v>
      </c>
      <c r="AN5" s="41"/>
      <c r="AO5" s="39"/>
      <c r="AP5" s="42">
        <v>0</v>
      </c>
      <c r="AQ5" s="39">
        <v>0</v>
      </c>
      <c r="AR5" s="35"/>
      <c r="AS5" s="39"/>
      <c r="AT5" s="16"/>
      <c r="AU5" s="16"/>
    </row>
    <row r="6" spans="1:47" s="25" customFormat="1" ht="49.5" customHeight="1" outlineLevel="1">
      <c r="A6" s="23">
        <v>2</v>
      </c>
      <c r="B6" s="24" t="s">
        <v>1</v>
      </c>
      <c r="C6" s="16">
        <v>70</v>
      </c>
      <c r="D6" s="16">
        <v>0</v>
      </c>
      <c r="E6" s="13">
        <v>320</v>
      </c>
      <c r="F6" s="13">
        <v>320</v>
      </c>
      <c r="G6" s="13">
        <f aca="true" t="shared" si="0" ref="G6:G22">F6/E6*100</f>
        <v>100</v>
      </c>
      <c r="H6" s="13">
        <v>100</v>
      </c>
      <c r="I6" s="13">
        <v>250</v>
      </c>
      <c r="J6" s="13">
        <f aca="true" t="shared" si="1" ref="J6:J22">I6/H6*100</f>
        <v>250</v>
      </c>
      <c r="K6" s="13">
        <f aca="true" t="shared" si="2" ref="K6:K22">N6+Q6+T6</f>
        <v>1686</v>
      </c>
      <c r="L6" s="13">
        <f aca="true" t="shared" si="3" ref="L6:L19">O6+R6+U6</f>
        <v>1210</v>
      </c>
      <c r="M6" s="13">
        <f aca="true" t="shared" si="4" ref="M6:M22">L6/K6*100</f>
        <v>71.76749703440095</v>
      </c>
      <c r="N6" s="13">
        <v>320</v>
      </c>
      <c r="O6" s="13">
        <v>320</v>
      </c>
      <c r="P6" s="13">
        <f aca="true" t="shared" si="5" ref="P6:P22">O6/N6*100</f>
        <v>100</v>
      </c>
      <c r="Q6" s="13">
        <v>264</v>
      </c>
      <c r="R6" s="13">
        <v>90</v>
      </c>
      <c r="S6" s="13">
        <f aca="true" t="shared" si="6" ref="S6:S22">R6/Q6*100</f>
        <v>34.090909090909086</v>
      </c>
      <c r="T6" s="13">
        <v>1102</v>
      </c>
      <c r="U6" s="13">
        <v>800</v>
      </c>
      <c r="V6" s="13">
        <f aca="true" t="shared" si="7" ref="V6:V22">U6/T6*100</f>
        <v>72.59528130671507</v>
      </c>
      <c r="W6" s="13">
        <v>1102</v>
      </c>
      <c r="X6" s="13">
        <v>200</v>
      </c>
      <c r="Y6" s="13">
        <f aca="true" t="shared" si="8" ref="Y6:Y22">X6/W6*100</f>
        <v>18.148820326678766</v>
      </c>
      <c r="Z6" s="14">
        <v>820</v>
      </c>
      <c r="AA6" s="36">
        <f aca="true" t="shared" si="9" ref="AA6:AA19">AC6+AD6+AE6+AG6+AI6</f>
        <v>190</v>
      </c>
      <c r="AB6" s="37">
        <f aca="true" t="shared" si="10" ref="AB6:AB22">AA6/Z6*100</f>
        <v>23.170731707317074</v>
      </c>
      <c r="AC6" s="16"/>
      <c r="AD6" s="16">
        <v>190</v>
      </c>
      <c r="AE6" s="16"/>
      <c r="AF6" s="16"/>
      <c r="AG6" s="16"/>
      <c r="AH6" s="16">
        <v>50</v>
      </c>
      <c r="AI6" s="16"/>
      <c r="AJ6" s="38">
        <f aca="true" t="shared" si="11" ref="AJ6:AJ22">AI6/AH6*100</f>
        <v>0</v>
      </c>
      <c r="AK6" s="38">
        <v>92</v>
      </c>
      <c r="AL6" s="38"/>
      <c r="AM6" s="38">
        <f aca="true" t="shared" si="12" ref="AM6:AM22">AL6/AK6*100</f>
        <v>0</v>
      </c>
      <c r="AN6" s="41"/>
      <c r="AO6" s="39"/>
      <c r="AP6" s="42">
        <v>0</v>
      </c>
      <c r="AQ6" s="39">
        <v>0</v>
      </c>
      <c r="AR6" s="35"/>
      <c r="AS6" s="39"/>
      <c r="AT6" s="16"/>
      <c r="AU6" s="16"/>
    </row>
    <row r="7" spans="1:47" s="33" customFormat="1" ht="49.5" customHeight="1" outlineLevel="1">
      <c r="A7" s="23">
        <v>3</v>
      </c>
      <c r="B7" s="24" t="s">
        <v>2</v>
      </c>
      <c r="C7" s="16">
        <v>200</v>
      </c>
      <c r="D7" s="16">
        <v>0</v>
      </c>
      <c r="E7" s="13">
        <v>200</v>
      </c>
      <c r="F7" s="13">
        <v>200</v>
      </c>
      <c r="G7" s="13">
        <f t="shared" si="0"/>
        <v>100</v>
      </c>
      <c r="H7" s="13">
        <v>150</v>
      </c>
      <c r="I7" s="26">
        <v>50</v>
      </c>
      <c r="J7" s="13">
        <f t="shared" si="1"/>
        <v>33.33333333333333</v>
      </c>
      <c r="K7" s="13">
        <f t="shared" si="2"/>
        <v>1361</v>
      </c>
      <c r="L7" s="13">
        <f t="shared" si="3"/>
        <v>1361</v>
      </c>
      <c r="M7" s="13">
        <f t="shared" si="4"/>
        <v>100</v>
      </c>
      <c r="N7" s="13">
        <v>200</v>
      </c>
      <c r="O7" s="13">
        <v>200</v>
      </c>
      <c r="P7" s="13">
        <f t="shared" si="5"/>
        <v>100</v>
      </c>
      <c r="Q7" s="26">
        <v>397</v>
      </c>
      <c r="R7" s="26">
        <v>397</v>
      </c>
      <c r="S7" s="13">
        <f t="shared" si="6"/>
        <v>100</v>
      </c>
      <c r="T7" s="26">
        <v>764</v>
      </c>
      <c r="U7" s="13">
        <v>764</v>
      </c>
      <c r="V7" s="13">
        <f t="shared" si="7"/>
        <v>100</v>
      </c>
      <c r="W7" s="26">
        <v>764</v>
      </c>
      <c r="X7" s="13">
        <v>80</v>
      </c>
      <c r="Y7" s="13">
        <f t="shared" si="8"/>
        <v>10.471204188481675</v>
      </c>
      <c r="Z7" s="38">
        <v>450</v>
      </c>
      <c r="AA7" s="36">
        <f t="shared" si="9"/>
        <v>70</v>
      </c>
      <c r="AB7" s="37">
        <f t="shared" si="10"/>
        <v>15.555555555555555</v>
      </c>
      <c r="AC7" s="16">
        <v>70</v>
      </c>
      <c r="AD7" s="16"/>
      <c r="AE7" s="16"/>
      <c r="AF7" s="39"/>
      <c r="AG7" s="39"/>
      <c r="AH7" s="16">
        <v>40</v>
      </c>
      <c r="AI7" s="16"/>
      <c r="AJ7" s="38">
        <f t="shared" si="11"/>
        <v>0</v>
      </c>
      <c r="AK7" s="38">
        <v>214</v>
      </c>
      <c r="AL7" s="38"/>
      <c r="AM7" s="38">
        <f t="shared" si="12"/>
        <v>0</v>
      </c>
      <c r="AN7" s="43"/>
      <c r="AO7" s="44"/>
      <c r="AP7" s="45">
        <v>0</v>
      </c>
      <c r="AQ7" s="44">
        <v>0</v>
      </c>
      <c r="AR7" s="43"/>
      <c r="AS7" s="39"/>
      <c r="AT7" s="51">
        <v>0</v>
      </c>
      <c r="AU7" s="51"/>
    </row>
    <row r="8" spans="1:47" s="25" customFormat="1" ht="49.5" customHeight="1" outlineLevel="1">
      <c r="A8" s="23">
        <v>4</v>
      </c>
      <c r="B8" s="27" t="s">
        <v>3</v>
      </c>
      <c r="C8" s="18">
        <v>120</v>
      </c>
      <c r="D8" s="18">
        <v>100</v>
      </c>
      <c r="E8" s="13">
        <v>291</v>
      </c>
      <c r="F8" s="13">
        <v>291</v>
      </c>
      <c r="G8" s="13">
        <f t="shared" si="0"/>
        <v>100</v>
      </c>
      <c r="H8" s="13">
        <v>35</v>
      </c>
      <c r="I8" s="28">
        <v>0</v>
      </c>
      <c r="J8" s="13">
        <f t="shared" si="1"/>
        <v>0</v>
      </c>
      <c r="K8" s="13">
        <f t="shared" si="2"/>
        <v>1854</v>
      </c>
      <c r="L8" s="13">
        <f t="shared" si="3"/>
        <v>1854</v>
      </c>
      <c r="M8" s="13">
        <f t="shared" si="4"/>
        <v>100</v>
      </c>
      <c r="N8" s="13">
        <v>291</v>
      </c>
      <c r="O8" s="13">
        <v>291</v>
      </c>
      <c r="P8" s="13">
        <f t="shared" si="5"/>
        <v>100</v>
      </c>
      <c r="Q8" s="28">
        <v>165</v>
      </c>
      <c r="R8" s="28">
        <v>165</v>
      </c>
      <c r="S8" s="13">
        <f t="shared" si="6"/>
        <v>100</v>
      </c>
      <c r="T8" s="26">
        <v>1398</v>
      </c>
      <c r="U8" s="13">
        <v>1398</v>
      </c>
      <c r="V8" s="13">
        <f t="shared" si="7"/>
        <v>100</v>
      </c>
      <c r="W8" s="26">
        <v>812</v>
      </c>
      <c r="X8" s="13">
        <v>300</v>
      </c>
      <c r="Y8" s="13">
        <f t="shared" si="8"/>
        <v>36.94581280788177</v>
      </c>
      <c r="Z8" s="40">
        <v>572</v>
      </c>
      <c r="AA8" s="36">
        <f t="shared" si="9"/>
        <v>100</v>
      </c>
      <c r="AB8" s="37">
        <f t="shared" si="10"/>
        <v>17.482517482517483</v>
      </c>
      <c r="AC8" s="16">
        <v>100</v>
      </c>
      <c r="AD8" s="16"/>
      <c r="AE8" s="16"/>
      <c r="AF8" s="16"/>
      <c r="AG8" s="16"/>
      <c r="AH8" s="16">
        <v>0</v>
      </c>
      <c r="AI8" s="16"/>
      <c r="AJ8" s="38">
        <v>0</v>
      </c>
      <c r="AK8" s="38"/>
      <c r="AL8" s="38"/>
      <c r="AM8" s="38"/>
      <c r="AN8" s="41"/>
      <c r="AO8" s="39"/>
      <c r="AP8" s="42">
        <v>0</v>
      </c>
      <c r="AQ8" s="39">
        <v>0</v>
      </c>
      <c r="AR8" s="35"/>
      <c r="AS8" s="39"/>
      <c r="AT8" s="16"/>
      <c r="AU8" s="16"/>
    </row>
    <row r="9" spans="1:47" s="25" customFormat="1" ht="49.5" customHeight="1" outlineLevel="1">
      <c r="A9" s="23">
        <v>5</v>
      </c>
      <c r="B9" s="24" t="s">
        <v>4</v>
      </c>
      <c r="C9" s="16">
        <v>100</v>
      </c>
      <c r="D9" s="16">
        <v>0</v>
      </c>
      <c r="E9" s="13">
        <v>400</v>
      </c>
      <c r="F9" s="13">
        <v>400</v>
      </c>
      <c r="G9" s="13">
        <f t="shared" si="0"/>
        <v>100</v>
      </c>
      <c r="H9" s="13">
        <v>550</v>
      </c>
      <c r="I9" s="26">
        <v>300</v>
      </c>
      <c r="J9" s="13">
        <f t="shared" si="1"/>
        <v>54.54545454545454</v>
      </c>
      <c r="K9" s="13">
        <f t="shared" si="2"/>
        <v>2049</v>
      </c>
      <c r="L9" s="13">
        <f t="shared" si="3"/>
        <v>2049</v>
      </c>
      <c r="M9" s="13">
        <f t="shared" si="4"/>
        <v>100</v>
      </c>
      <c r="N9" s="13">
        <v>400</v>
      </c>
      <c r="O9" s="13">
        <v>400</v>
      </c>
      <c r="P9" s="13">
        <f t="shared" si="5"/>
        <v>100</v>
      </c>
      <c r="Q9" s="26">
        <v>810</v>
      </c>
      <c r="R9" s="26">
        <v>810</v>
      </c>
      <c r="S9" s="13">
        <f t="shared" si="6"/>
        <v>100</v>
      </c>
      <c r="T9" s="28">
        <v>839</v>
      </c>
      <c r="U9" s="13">
        <v>839</v>
      </c>
      <c r="V9" s="13">
        <f t="shared" si="7"/>
        <v>100</v>
      </c>
      <c r="W9" s="28">
        <v>1039</v>
      </c>
      <c r="X9" s="13">
        <v>250</v>
      </c>
      <c r="Y9" s="13">
        <f t="shared" si="8"/>
        <v>24.06159769008662</v>
      </c>
      <c r="Z9" s="38">
        <v>830</v>
      </c>
      <c r="AA9" s="36">
        <f t="shared" si="9"/>
        <v>62</v>
      </c>
      <c r="AB9" s="37">
        <f t="shared" si="10"/>
        <v>7.46987951807229</v>
      </c>
      <c r="AC9" s="16"/>
      <c r="AD9" s="16"/>
      <c r="AE9" s="16">
        <v>20</v>
      </c>
      <c r="AF9" s="16"/>
      <c r="AG9" s="16">
        <v>42</v>
      </c>
      <c r="AH9" s="16">
        <v>40</v>
      </c>
      <c r="AI9" s="16"/>
      <c r="AJ9" s="38">
        <f t="shared" si="11"/>
        <v>0</v>
      </c>
      <c r="AK9" s="38">
        <v>129</v>
      </c>
      <c r="AL9" s="38">
        <v>120</v>
      </c>
      <c r="AM9" s="38">
        <f t="shared" si="12"/>
        <v>93.02325581395348</v>
      </c>
      <c r="AN9" s="41"/>
      <c r="AO9" s="39"/>
      <c r="AP9" s="42">
        <v>0</v>
      </c>
      <c r="AQ9" s="39">
        <v>0</v>
      </c>
      <c r="AR9" s="35"/>
      <c r="AS9" s="39"/>
      <c r="AT9" s="16"/>
      <c r="AU9" s="16"/>
    </row>
    <row r="10" spans="1:47" s="25" customFormat="1" ht="49.5" customHeight="1" outlineLevel="1">
      <c r="A10" s="23">
        <v>6</v>
      </c>
      <c r="B10" s="24" t="s">
        <v>5</v>
      </c>
      <c r="C10" s="16">
        <v>150</v>
      </c>
      <c r="D10" s="16">
        <v>0</v>
      </c>
      <c r="E10" s="13">
        <v>618</v>
      </c>
      <c r="F10" s="13">
        <v>618</v>
      </c>
      <c r="G10" s="13">
        <f t="shared" si="0"/>
        <v>100</v>
      </c>
      <c r="H10" s="13">
        <v>491</v>
      </c>
      <c r="I10" s="26">
        <v>450</v>
      </c>
      <c r="J10" s="13">
        <f t="shared" si="1"/>
        <v>91.64969450101833</v>
      </c>
      <c r="K10" s="13">
        <f t="shared" si="2"/>
        <v>2648</v>
      </c>
      <c r="L10" s="13">
        <f t="shared" si="3"/>
        <v>2648</v>
      </c>
      <c r="M10" s="13">
        <f t="shared" si="4"/>
        <v>100</v>
      </c>
      <c r="N10" s="13">
        <v>618</v>
      </c>
      <c r="O10" s="13">
        <v>618</v>
      </c>
      <c r="P10" s="13">
        <f t="shared" si="5"/>
        <v>100</v>
      </c>
      <c r="Q10" s="26">
        <v>491</v>
      </c>
      <c r="R10" s="26">
        <v>491</v>
      </c>
      <c r="S10" s="13">
        <f t="shared" si="6"/>
        <v>100</v>
      </c>
      <c r="T10" s="26">
        <v>1539</v>
      </c>
      <c r="U10" s="13">
        <v>1539</v>
      </c>
      <c r="V10" s="13">
        <f t="shared" si="7"/>
        <v>100</v>
      </c>
      <c r="W10" s="26">
        <v>1539</v>
      </c>
      <c r="X10" s="13">
        <v>750</v>
      </c>
      <c r="Y10" s="13">
        <f t="shared" si="8"/>
        <v>48.732943469785575</v>
      </c>
      <c r="Z10" s="38">
        <v>1182</v>
      </c>
      <c r="AA10" s="36">
        <f t="shared" si="9"/>
        <v>529</v>
      </c>
      <c r="AB10" s="37">
        <f t="shared" si="10"/>
        <v>44.75465313028765</v>
      </c>
      <c r="AC10" s="16"/>
      <c r="AD10" s="16">
        <v>337</v>
      </c>
      <c r="AE10" s="16">
        <v>132</v>
      </c>
      <c r="AF10" s="16"/>
      <c r="AG10" s="16">
        <v>60</v>
      </c>
      <c r="AH10" s="16">
        <v>60</v>
      </c>
      <c r="AI10" s="16"/>
      <c r="AJ10" s="38">
        <f t="shared" si="11"/>
        <v>0</v>
      </c>
      <c r="AK10" s="38">
        <v>237</v>
      </c>
      <c r="AL10" s="38"/>
      <c r="AM10" s="38">
        <f t="shared" si="12"/>
        <v>0</v>
      </c>
      <c r="AN10" s="39">
        <v>50</v>
      </c>
      <c r="AO10" s="39">
        <v>15</v>
      </c>
      <c r="AP10" s="42">
        <v>0</v>
      </c>
      <c r="AQ10" s="39">
        <v>0</v>
      </c>
      <c r="AR10" s="35"/>
      <c r="AS10" s="39"/>
      <c r="AT10" s="16"/>
      <c r="AU10" s="16"/>
    </row>
    <row r="11" spans="1:47" s="25" customFormat="1" ht="49.5" customHeight="1" outlineLevel="1">
      <c r="A11" s="23">
        <v>7</v>
      </c>
      <c r="B11" s="24" t="s">
        <v>6</v>
      </c>
      <c r="C11" s="16">
        <v>150</v>
      </c>
      <c r="D11" s="16">
        <v>0</v>
      </c>
      <c r="E11" s="13">
        <v>200</v>
      </c>
      <c r="F11" s="13">
        <v>200</v>
      </c>
      <c r="G11" s="13">
        <f t="shared" si="0"/>
        <v>100</v>
      </c>
      <c r="H11" s="13">
        <v>280</v>
      </c>
      <c r="I11" s="26">
        <v>280</v>
      </c>
      <c r="J11" s="13">
        <f t="shared" si="1"/>
        <v>100</v>
      </c>
      <c r="K11" s="13">
        <f t="shared" si="2"/>
        <v>1375</v>
      </c>
      <c r="L11" s="13">
        <f t="shared" si="3"/>
        <v>1375</v>
      </c>
      <c r="M11" s="13">
        <f t="shared" si="4"/>
        <v>100</v>
      </c>
      <c r="N11" s="13">
        <v>200</v>
      </c>
      <c r="O11" s="13">
        <v>200</v>
      </c>
      <c r="P11" s="13">
        <f t="shared" si="5"/>
        <v>100</v>
      </c>
      <c r="Q11" s="26">
        <v>355</v>
      </c>
      <c r="R11" s="26">
        <v>355</v>
      </c>
      <c r="S11" s="13">
        <f t="shared" si="6"/>
        <v>100</v>
      </c>
      <c r="T11" s="28">
        <v>820</v>
      </c>
      <c r="U11" s="13">
        <v>820</v>
      </c>
      <c r="V11" s="13">
        <f t="shared" si="7"/>
        <v>100</v>
      </c>
      <c r="W11" s="28">
        <v>820</v>
      </c>
      <c r="X11" s="13">
        <v>300</v>
      </c>
      <c r="Y11" s="13">
        <f t="shared" si="8"/>
        <v>36.58536585365854</v>
      </c>
      <c r="Z11" s="40">
        <v>466</v>
      </c>
      <c r="AA11" s="36">
        <f t="shared" si="9"/>
        <v>160</v>
      </c>
      <c r="AB11" s="37">
        <f t="shared" si="10"/>
        <v>34.33476394849785</v>
      </c>
      <c r="AC11" s="16"/>
      <c r="AD11" s="16">
        <v>95</v>
      </c>
      <c r="AE11" s="16">
        <v>65</v>
      </c>
      <c r="AF11" s="16"/>
      <c r="AG11" s="16"/>
      <c r="AH11" s="16">
        <v>45</v>
      </c>
      <c r="AI11" s="16"/>
      <c r="AJ11" s="38">
        <f t="shared" si="11"/>
        <v>0</v>
      </c>
      <c r="AK11" s="38">
        <v>254</v>
      </c>
      <c r="AL11" s="38">
        <v>85</v>
      </c>
      <c r="AM11" s="38">
        <f t="shared" si="12"/>
        <v>33.46456692913386</v>
      </c>
      <c r="AN11" s="41"/>
      <c r="AO11" s="39"/>
      <c r="AP11" s="42">
        <v>0</v>
      </c>
      <c r="AQ11" s="39">
        <v>0</v>
      </c>
      <c r="AR11" s="35"/>
      <c r="AS11" s="39"/>
      <c r="AT11" s="16"/>
      <c r="AU11" s="16"/>
    </row>
    <row r="12" spans="1:47" s="25" customFormat="1" ht="49.5" customHeight="1" outlineLevel="1">
      <c r="A12" s="23">
        <v>8</v>
      </c>
      <c r="B12" s="24" t="s">
        <v>7</v>
      </c>
      <c r="C12" s="16">
        <v>60</v>
      </c>
      <c r="D12" s="16">
        <v>0</v>
      </c>
      <c r="E12" s="13">
        <v>200</v>
      </c>
      <c r="F12" s="13">
        <v>200</v>
      </c>
      <c r="G12" s="13">
        <f t="shared" si="0"/>
        <v>100</v>
      </c>
      <c r="H12" s="13">
        <v>0</v>
      </c>
      <c r="I12" s="13">
        <v>0</v>
      </c>
      <c r="J12" s="13">
        <v>0</v>
      </c>
      <c r="K12" s="13">
        <f t="shared" si="2"/>
        <v>950</v>
      </c>
      <c r="L12" s="13">
        <f t="shared" si="3"/>
        <v>950</v>
      </c>
      <c r="M12" s="13">
        <f t="shared" si="4"/>
        <v>100</v>
      </c>
      <c r="N12" s="13">
        <v>200</v>
      </c>
      <c r="O12" s="13">
        <v>200</v>
      </c>
      <c r="P12" s="13">
        <f t="shared" si="5"/>
        <v>100</v>
      </c>
      <c r="Q12" s="13">
        <v>50</v>
      </c>
      <c r="R12" s="13">
        <v>50</v>
      </c>
      <c r="S12" s="13">
        <f t="shared" si="6"/>
        <v>100</v>
      </c>
      <c r="T12" s="26">
        <v>700</v>
      </c>
      <c r="U12" s="13">
        <v>700</v>
      </c>
      <c r="V12" s="13">
        <f t="shared" si="7"/>
        <v>100</v>
      </c>
      <c r="W12" s="26">
        <v>700</v>
      </c>
      <c r="X12" s="13">
        <v>220</v>
      </c>
      <c r="Y12" s="13">
        <f t="shared" si="8"/>
        <v>31.428571428571427</v>
      </c>
      <c r="Z12" s="38">
        <v>650</v>
      </c>
      <c r="AA12" s="36">
        <f t="shared" si="9"/>
        <v>210</v>
      </c>
      <c r="AB12" s="37">
        <f t="shared" si="10"/>
        <v>32.30769230769231</v>
      </c>
      <c r="AC12" s="16"/>
      <c r="AD12" s="16">
        <v>210</v>
      </c>
      <c r="AE12" s="16"/>
      <c r="AF12" s="16"/>
      <c r="AG12" s="16"/>
      <c r="AH12" s="16">
        <v>0</v>
      </c>
      <c r="AI12" s="16"/>
      <c r="AJ12" s="38">
        <v>0</v>
      </c>
      <c r="AK12" s="38"/>
      <c r="AL12" s="38"/>
      <c r="AM12" s="38"/>
      <c r="AN12" s="41"/>
      <c r="AO12" s="39"/>
      <c r="AP12" s="42">
        <v>0</v>
      </c>
      <c r="AQ12" s="39">
        <v>0</v>
      </c>
      <c r="AR12" s="35"/>
      <c r="AS12" s="39"/>
      <c r="AT12" s="16"/>
      <c r="AU12" s="16"/>
    </row>
    <row r="13" spans="1:47" s="25" customFormat="1" ht="49.5" customHeight="1" outlineLevel="1">
      <c r="A13" s="23">
        <v>9</v>
      </c>
      <c r="B13" s="24" t="s">
        <v>8</v>
      </c>
      <c r="C13" s="16">
        <v>90</v>
      </c>
      <c r="D13" s="16">
        <v>0</v>
      </c>
      <c r="E13" s="13">
        <v>215</v>
      </c>
      <c r="F13" s="13">
        <v>215</v>
      </c>
      <c r="G13" s="13">
        <f t="shared" si="0"/>
        <v>100</v>
      </c>
      <c r="H13" s="13">
        <v>47</v>
      </c>
      <c r="I13" s="26">
        <v>0</v>
      </c>
      <c r="J13" s="13">
        <f t="shared" si="1"/>
        <v>0</v>
      </c>
      <c r="K13" s="13">
        <f t="shared" si="2"/>
        <v>1032</v>
      </c>
      <c r="L13" s="13">
        <f t="shared" si="3"/>
        <v>1032</v>
      </c>
      <c r="M13" s="13">
        <f t="shared" si="4"/>
        <v>100</v>
      </c>
      <c r="N13" s="13">
        <v>215</v>
      </c>
      <c r="O13" s="13">
        <v>215</v>
      </c>
      <c r="P13" s="13">
        <f t="shared" si="5"/>
        <v>100</v>
      </c>
      <c r="Q13" s="26">
        <v>47</v>
      </c>
      <c r="R13" s="26">
        <v>47</v>
      </c>
      <c r="S13" s="13">
        <f t="shared" si="6"/>
        <v>100</v>
      </c>
      <c r="T13" s="13">
        <v>770</v>
      </c>
      <c r="U13" s="13">
        <v>770</v>
      </c>
      <c r="V13" s="13">
        <f t="shared" si="7"/>
        <v>100</v>
      </c>
      <c r="W13" s="13">
        <v>770</v>
      </c>
      <c r="X13" s="13">
        <v>190</v>
      </c>
      <c r="Y13" s="13">
        <f t="shared" si="8"/>
        <v>24.675324675324674</v>
      </c>
      <c r="Z13" s="14">
        <v>655</v>
      </c>
      <c r="AA13" s="36">
        <f t="shared" si="9"/>
        <v>150</v>
      </c>
      <c r="AB13" s="37">
        <f t="shared" si="10"/>
        <v>22.900763358778626</v>
      </c>
      <c r="AC13" s="16"/>
      <c r="AD13" s="16">
        <v>150</v>
      </c>
      <c r="AE13" s="16"/>
      <c r="AF13" s="16"/>
      <c r="AG13" s="16"/>
      <c r="AH13" s="16">
        <v>35</v>
      </c>
      <c r="AI13" s="16"/>
      <c r="AJ13" s="38">
        <f t="shared" si="11"/>
        <v>0</v>
      </c>
      <c r="AK13" s="38"/>
      <c r="AL13" s="38"/>
      <c r="AM13" s="38"/>
      <c r="AN13" s="41"/>
      <c r="AO13" s="39">
        <v>60</v>
      </c>
      <c r="AP13" s="42">
        <v>3</v>
      </c>
      <c r="AQ13" s="39">
        <v>0</v>
      </c>
      <c r="AR13" s="35"/>
      <c r="AS13" s="39"/>
      <c r="AT13" s="16"/>
      <c r="AU13" s="16"/>
    </row>
    <row r="14" spans="1:47" s="25" customFormat="1" ht="49.5" customHeight="1" outlineLevel="1">
      <c r="A14" s="23">
        <v>10</v>
      </c>
      <c r="B14" s="24" t="s">
        <v>9</v>
      </c>
      <c r="C14" s="16">
        <v>100</v>
      </c>
      <c r="D14" s="16">
        <v>0</v>
      </c>
      <c r="E14" s="13">
        <v>121</v>
      </c>
      <c r="F14" s="13">
        <v>121</v>
      </c>
      <c r="G14" s="13">
        <f t="shared" si="0"/>
        <v>100</v>
      </c>
      <c r="H14" s="13">
        <v>0</v>
      </c>
      <c r="I14" s="26">
        <v>0</v>
      </c>
      <c r="J14" s="26">
        <v>0</v>
      </c>
      <c r="K14" s="13">
        <f t="shared" si="2"/>
        <v>927</v>
      </c>
      <c r="L14" s="13">
        <f t="shared" si="3"/>
        <v>690</v>
      </c>
      <c r="M14" s="13">
        <f t="shared" si="4"/>
        <v>74.4336569579288</v>
      </c>
      <c r="N14" s="13">
        <v>0</v>
      </c>
      <c r="O14" s="13">
        <v>0</v>
      </c>
      <c r="P14" s="13">
        <v>0</v>
      </c>
      <c r="Q14" s="26">
        <v>60</v>
      </c>
      <c r="R14" s="26">
        <v>60</v>
      </c>
      <c r="S14" s="13">
        <f t="shared" si="6"/>
        <v>100</v>
      </c>
      <c r="T14" s="26">
        <v>867</v>
      </c>
      <c r="U14" s="13">
        <v>630</v>
      </c>
      <c r="V14" s="13">
        <f t="shared" si="7"/>
        <v>72.66435986159169</v>
      </c>
      <c r="W14" s="26">
        <v>433</v>
      </c>
      <c r="X14" s="13">
        <v>180</v>
      </c>
      <c r="Y14" s="13">
        <f t="shared" si="8"/>
        <v>41.570438799076214</v>
      </c>
      <c r="Z14" s="38">
        <v>867</v>
      </c>
      <c r="AA14" s="36">
        <f t="shared" si="9"/>
        <v>180</v>
      </c>
      <c r="AB14" s="37">
        <f t="shared" si="10"/>
        <v>20.761245674740483</v>
      </c>
      <c r="AC14" s="16"/>
      <c r="AD14" s="16">
        <v>180</v>
      </c>
      <c r="AE14" s="16"/>
      <c r="AF14" s="16"/>
      <c r="AG14" s="16"/>
      <c r="AH14" s="16">
        <v>0</v>
      </c>
      <c r="AI14" s="16"/>
      <c r="AJ14" s="38">
        <v>0</v>
      </c>
      <c r="AK14" s="38"/>
      <c r="AL14" s="38"/>
      <c r="AM14" s="38"/>
      <c r="AN14" s="46">
        <v>200</v>
      </c>
      <c r="AO14" s="39"/>
      <c r="AP14" s="42">
        <v>0</v>
      </c>
      <c r="AQ14" s="39">
        <v>0</v>
      </c>
      <c r="AR14" s="35"/>
      <c r="AS14" s="39"/>
      <c r="AT14" s="16"/>
      <c r="AU14" s="16"/>
    </row>
    <row r="15" spans="1:47" s="25" customFormat="1" ht="49.5" customHeight="1" outlineLevel="1">
      <c r="A15" s="23">
        <v>11</v>
      </c>
      <c r="B15" s="24" t="s">
        <v>10</v>
      </c>
      <c r="C15" s="16">
        <v>65</v>
      </c>
      <c r="D15" s="16">
        <v>0</v>
      </c>
      <c r="E15" s="13">
        <v>200</v>
      </c>
      <c r="F15" s="13">
        <v>200</v>
      </c>
      <c r="G15" s="13">
        <f t="shared" si="0"/>
        <v>100</v>
      </c>
      <c r="H15" s="13">
        <v>401</v>
      </c>
      <c r="I15" s="28">
        <v>401</v>
      </c>
      <c r="J15" s="13">
        <f t="shared" si="1"/>
        <v>100</v>
      </c>
      <c r="K15" s="13">
        <f t="shared" si="2"/>
        <v>1440</v>
      </c>
      <c r="L15" s="13">
        <f t="shared" si="3"/>
        <v>1440</v>
      </c>
      <c r="M15" s="13">
        <f t="shared" si="4"/>
        <v>100</v>
      </c>
      <c r="N15" s="13">
        <v>200</v>
      </c>
      <c r="O15" s="13">
        <v>200</v>
      </c>
      <c r="P15" s="13">
        <f t="shared" si="5"/>
        <v>100</v>
      </c>
      <c r="Q15" s="28">
        <v>401</v>
      </c>
      <c r="R15" s="28">
        <v>401</v>
      </c>
      <c r="S15" s="13">
        <f t="shared" si="6"/>
        <v>100</v>
      </c>
      <c r="T15" s="28">
        <v>839</v>
      </c>
      <c r="U15" s="13">
        <v>839</v>
      </c>
      <c r="V15" s="13">
        <f t="shared" si="7"/>
        <v>100</v>
      </c>
      <c r="W15" s="28">
        <v>839</v>
      </c>
      <c r="X15" s="13">
        <v>320</v>
      </c>
      <c r="Y15" s="13">
        <f t="shared" si="8"/>
        <v>38.14064362336114</v>
      </c>
      <c r="Z15" s="38">
        <v>525</v>
      </c>
      <c r="AA15" s="36">
        <f t="shared" si="9"/>
        <v>190</v>
      </c>
      <c r="AB15" s="37">
        <f t="shared" si="10"/>
        <v>36.19047619047619</v>
      </c>
      <c r="AC15" s="16"/>
      <c r="AD15" s="16">
        <v>100</v>
      </c>
      <c r="AE15" s="16">
        <v>20</v>
      </c>
      <c r="AF15" s="16"/>
      <c r="AG15" s="16">
        <v>10</v>
      </c>
      <c r="AH15" s="16">
        <v>60</v>
      </c>
      <c r="AI15" s="16">
        <v>60</v>
      </c>
      <c r="AJ15" s="38">
        <f t="shared" si="11"/>
        <v>100</v>
      </c>
      <c r="AK15" s="38">
        <v>254</v>
      </c>
      <c r="AL15" s="38">
        <v>70</v>
      </c>
      <c r="AM15" s="38">
        <f t="shared" si="12"/>
        <v>27.559055118110237</v>
      </c>
      <c r="AN15" s="41"/>
      <c r="AO15" s="39"/>
      <c r="AP15" s="42">
        <v>0</v>
      </c>
      <c r="AQ15" s="39">
        <v>0</v>
      </c>
      <c r="AR15" s="35"/>
      <c r="AS15" s="39">
        <v>40</v>
      </c>
      <c r="AT15" s="16"/>
      <c r="AU15" s="16"/>
    </row>
    <row r="16" spans="1:47" s="25" customFormat="1" ht="49.5" customHeight="1" outlineLevel="1">
      <c r="A16" s="23">
        <v>12</v>
      </c>
      <c r="B16" s="24" t="s">
        <v>11</v>
      </c>
      <c r="C16" s="16">
        <v>110</v>
      </c>
      <c r="D16" s="16">
        <v>0</v>
      </c>
      <c r="E16" s="13">
        <v>150</v>
      </c>
      <c r="F16" s="13">
        <v>150</v>
      </c>
      <c r="G16" s="13">
        <f t="shared" si="0"/>
        <v>100</v>
      </c>
      <c r="H16" s="13">
        <v>398</v>
      </c>
      <c r="I16" s="26">
        <v>398</v>
      </c>
      <c r="J16" s="13">
        <f t="shared" si="1"/>
        <v>100</v>
      </c>
      <c r="K16" s="13">
        <f t="shared" si="2"/>
        <v>1340</v>
      </c>
      <c r="L16" s="13">
        <f t="shared" si="3"/>
        <v>1340</v>
      </c>
      <c r="M16" s="13">
        <f t="shared" si="4"/>
        <v>100</v>
      </c>
      <c r="N16" s="13">
        <v>150</v>
      </c>
      <c r="O16" s="13">
        <v>150</v>
      </c>
      <c r="P16" s="13">
        <f t="shared" si="5"/>
        <v>100</v>
      </c>
      <c r="Q16" s="26">
        <v>398</v>
      </c>
      <c r="R16" s="26">
        <v>398</v>
      </c>
      <c r="S16" s="13">
        <f t="shared" si="6"/>
        <v>100</v>
      </c>
      <c r="T16" s="26">
        <v>792</v>
      </c>
      <c r="U16" s="13">
        <v>792</v>
      </c>
      <c r="V16" s="13">
        <f t="shared" si="7"/>
        <v>100</v>
      </c>
      <c r="W16" s="26">
        <v>792</v>
      </c>
      <c r="X16" s="13">
        <v>480</v>
      </c>
      <c r="Y16" s="13">
        <f t="shared" si="8"/>
        <v>60.60606060606061</v>
      </c>
      <c r="Z16" s="40">
        <v>380</v>
      </c>
      <c r="AA16" s="36">
        <f t="shared" si="9"/>
        <v>380</v>
      </c>
      <c r="AB16" s="37">
        <f t="shared" si="10"/>
        <v>100</v>
      </c>
      <c r="AC16" s="16">
        <v>150</v>
      </c>
      <c r="AD16" s="16">
        <v>140</v>
      </c>
      <c r="AE16" s="16">
        <v>30</v>
      </c>
      <c r="AF16" s="16"/>
      <c r="AG16" s="16"/>
      <c r="AH16" s="16">
        <v>60</v>
      </c>
      <c r="AI16" s="16">
        <v>60</v>
      </c>
      <c r="AJ16" s="38">
        <f t="shared" si="11"/>
        <v>100</v>
      </c>
      <c r="AK16" s="38">
        <v>166</v>
      </c>
      <c r="AL16" s="38"/>
      <c r="AM16" s="38">
        <f t="shared" si="12"/>
        <v>0</v>
      </c>
      <c r="AN16" s="41"/>
      <c r="AO16" s="39"/>
      <c r="AP16" s="42">
        <v>0</v>
      </c>
      <c r="AQ16" s="39">
        <v>0</v>
      </c>
      <c r="AR16" s="39">
        <v>52</v>
      </c>
      <c r="AS16" s="39"/>
      <c r="AT16" s="16"/>
      <c r="AU16" s="16"/>
    </row>
    <row r="17" spans="1:47" s="25" customFormat="1" ht="49.5" customHeight="1" outlineLevel="1">
      <c r="A17" s="23">
        <v>13</v>
      </c>
      <c r="B17" s="24" t="s">
        <v>12</v>
      </c>
      <c r="C17" s="16">
        <v>260</v>
      </c>
      <c r="D17" s="16">
        <v>0</v>
      </c>
      <c r="E17" s="13">
        <v>600</v>
      </c>
      <c r="F17" s="13">
        <v>600</v>
      </c>
      <c r="G17" s="13">
        <f t="shared" si="0"/>
        <v>100</v>
      </c>
      <c r="H17" s="13">
        <v>400</v>
      </c>
      <c r="I17" s="26">
        <v>400</v>
      </c>
      <c r="J17" s="13">
        <f t="shared" si="1"/>
        <v>100</v>
      </c>
      <c r="K17" s="13">
        <f t="shared" si="2"/>
        <v>2705</v>
      </c>
      <c r="L17" s="13">
        <f t="shared" si="3"/>
        <v>2705</v>
      </c>
      <c r="M17" s="13">
        <f t="shared" si="4"/>
        <v>100</v>
      </c>
      <c r="N17" s="13">
        <v>600</v>
      </c>
      <c r="O17" s="13">
        <v>600</v>
      </c>
      <c r="P17" s="13">
        <f t="shared" si="5"/>
        <v>100</v>
      </c>
      <c r="Q17" s="26">
        <v>866</v>
      </c>
      <c r="R17" s="26">
        <v>866</v>
      </c>
      <c r="S17" s="13">
        <f t="shared" si="6"/>
        <v>100</v>
      </c>
      <c r="T17" s="26">
        <v>1239</v>
      </c>
      <c r="U17" s="13">
        <v>1239</v>
      </c>
      <c r="V17" s="13">
        <f t="shared" si="7"/>
        <v>100</v>
      </c>
      <c r="W17" s="26">
        <v>1239</v>
      </c>
      <c r="X17" s="13">
        <v>1000</v>
      </c>
      <c r="Y17" s="13">
        <f t="shared" si="8"/>
        <v>80.71025020177562</v>
      </c>
      <c r="Z17" s="38">
        <v>681</v>
      </c>
      <c r="AA17" s="36">
        <f t="shared" si="9"/>
        <v>710</v>
      </c>
      <c r="AB17" s="37">
        <f t="shared" si="10"/>
        <v>104.25844346549194</v>
      </c>
      <c r="AC17" s="16">
        <v>175</v>
      </c>
      <c r="AD17" s="16">
        <v>450</v>
      </c>
      <c r="AE17" s="16"/>
      <c r="AF17" s="16"/>
      <c r="AG17" s="16"/>
      <c r="AH17" s="16">
        <v>86</v>
      </c>
      <c r="AI17" s="16">
        <v>85</v>
      </c>
      <c r="AJ17" s="38">
        <f t="shared" si="11"/>
        <v>98.83720930232558</v>
      </c>
      <c r="AK17" s="38">
        <v>316</v>
      </c>
      <c r="AL17" s="38">
        <v>200</v>
      </c>
      <c r="AM17" s="38">
        <f t="shared" si="12"/>
        <v>63.29113924050633</v>
      </c>
      <c r="AN17" s="41"/>
      <c r="AO17" s="39"/>
      <c r="AP17" s="42">
        <v>0</v>
      </c>
      <c r="AQ17" s="39">
        <v>91</v>
      </c>
      <c r="AR17" s="35"/>
      <c r="AS17" s="35"/>
      <c r="AT17" s="16"/>
      <c r="AU17" s="16"/>
    </row>
    <row r="18" spans="1:47" s="33" customFormat="1" ht="49.5" customHeight="1">
      <c r="A18" s="23">
        <v>14</v>
      </c>
      <c r="B18" s="24" t="s">
        <v>20</v>
      </c>
      <c r="C18" s="16">
        <v>100</v>
      </c>
      <c r="D18" s="16">
        <v>0</v>
      </c>
      <c r="E18" s="13">
        <v>300</v>
      </c>
      <c r="F18" s="13">
        <v>300</v>
      </c>
      <c r="G18" s="13">
        <f t="shared" si="0"/>
        <v>100</v>
      </c>
      <c r="H18" s="13">
        <v>760</v>
      </c>
      <c r="I18" s="26">
        <v>300</v>
      </c>
      <c r="J18" s="13">
        <f t="shared" si="1"/>
        <v>39.473684210526315</v>
      </c>
      <c r="K18" s="13">
        <f t="shared" si="2"/>
        <v>1945</v>
      </c>
      <c r="L18" s="13">
        <f t="shared" si="3"/>
        <v>1945</v>
      </c>
      <c r="M18" s="13">
        <f t="shared" si="4"/>
        <v>100</v>
      </c>
      <c r="N18" s="13">
        <v>300</v>
      </c>
      <c r="O18" s="13">
        <v>300</v>
      </c>
      <c r="P18" s="13">
        <f t="shared" si="5"/>
        <v>100</v>
      </c>
      <c r="Q18" s="26">
        <v>760</v>
      </c>
      <c r="R18" s="26">
        <v>760</v>
      </c>
      <c r="S18" s="13">
        <f t="shared" si="6"/>
        <v>100</v>
      </c>
      <c r="T18" s="26">
        <v>885</v>
      </c>
      <c r="U18" s="13">
        <v>885</v>
      </c>
      <c r="V18" s="13">
        <f t="shared" si="7"/>
        <v>100</v>
      </c>
      <c r="W18" s="26">
        <v>885</v>
      </c>
      <c r="X18" s="13">
        <v>300</v>
      </c>
      <c r="Y18" s="13">
        <f t="shared" si="8"/>
        <v>33.89830508474576</v>
      </c>
      <c r="Z18" s="38">
        <v>635</v>
      </c>
      <c r="AA18" s="36">
        <f t="shared" si="9"/>
        <v>130</v>
      </c>
      <c r="AB18" s="37">
        <f t="shared" si="10"/>
        <v>20.47244094488189</v>
      </c>
      <c r="AC18" s="16"/>
      <c r="AD18" s="16">
        <v>30</v>
      </c>
      <c r="AE18" s="16">
        <v>100</v>
      </c>
      <c r="AF18" s="16"/>
      <c r="AG18" s="16"/>
      <c r="AH18" s="16">
        <v>100</v>
      </c>
      <c r="AI18" s="16"/>
      <c r="AJ18" s="38">
        <f t="shared" si="11"/>
        <v>0</v>
      </c>
      <c r="AK18" s="38">
        <v>150</v>
      </c>
      <c r="AL18" s="38">
        <v>100</v>
      </c>
      <c r="AM18" s="38">
        <f t="shared" si="12"/>
        <v>66.66666666666666</v>
      </c>
      <c r="AN18" s="41"/>
      <c r="AO18" s="39"/>
      <c r="AP18" s="42">
        <v>0</v>
      </c>
      <c r="AQ18" s="39">
        <v>0</v>
      </c>
      <c r="AR18" s="47"/>
      <c r="AS18" s="47"/>
      <c r="AT18" s="51"/>
      <c r="AU18" s="51"/>
    </row>
    <row r="19" spans="1:47" s="33" customFormat="1" ht="49.5" customHeight="1">
      <c r="A19" s="23">
        <v>15</v>
      </c>
      <c r="B19" s="24" t="s">
        <v>29</v>
      </c>
      <c r="C19" s="16">
        <v>40</v>
      </c>
      <c r="D19" s="16">
        <v>0</v>
      </c>
      <c r="E19" s="13">
        <v>422</v>
      </c>
      <c r="F19" s="13">
        <v>422</v>
      </c>
      <c r="G19" s="13">
        <f t="shared" si="0"/>
        <v>100</v>
      </c>
      <c r="H19" s="13">
        <v>0</v>
      </c>
      <c r="I19" s="26">
        <v>0</v>
      </c>
      <c r="J19" s="26">
        <v>0</v>
      </c>
      <c r="K19" s="13">
        <f t="shared" si="2"/>
        <v>1218</v>
      </c>
      <c r="L19" s="13">
        <f t="shared" si="3"/>
        <v>1102</v>
      </c>
      <c r="M19" s="13">
        <f t="shared" si="4"/>
        <v>90.47619047619048</v>
      </c>
      <c r="N19" s="13">
        <v>422</v>
      </c>
      <c r="O19" s="13">
        <v>422</v>
      </c>
      <c r="P19" s="13">
        <f t="shared" si="5"/>
        <v>100</v>
      </c>
      <c r="Q19" s="26">
        <v>0</v>
      </c>
      <c r="R19" s="26">
        <v>0</v>
      </c>
      <c r="S19" s="13">
        <v>0</v>
      </c>
      <c r="T19" s="26">
        <v>796</v>
      </c>
      <c r="U19" s="13">
        <v>680</v>
      </c>
      <c r="V19" s="13">
        <f t="shared" si="7"/>
        <v>85.42713567839196</v>
      </c>
      <c r="W19" s="26">
        <v>796</v>
      </c>
      <c r="X19" s="13">
        <v>0</v>
      </c>
      <c r="Y19" s="13">
        <f t="shared" si="8"/>
        <v>0</v>
      </c>
      <c r="Z19" s="38">
        <v>572</v>
      </c>
      <c r="AA19" s="36">
        <f t="shared" si="9"/>
        <v>0</v>
      </c>
      <c r="AB19" s="37">
        <f t="shared" si="10"/>
        <v>0</v>
      </c>
      <c r="AC19" s="16"/>
      <c r="AD19" s="16"/>
      <c r="AE19" s="39"/>
      <c r="AF19" s="39"/>
      <c r="AG19" s="39"/>
      <c r="AH19" s="16">
        <v>0</v>
      </c>
      <c r="AI19" s="16"/>
      <c r="AJ19" s="38">
        <v>0</v>
      </c>
      <c r="AK19" s="38"/>
      <c r="AL19" s="38"/>
      <c r="AM19" s="38"/>
      <c r="AN19" s="43"/>
      <c r="AO19" s="44"/>
      <c r="AP19" s="45">
        <v>0</v>
      </c>
      <c r="AQ19" s="44">
        <v>0</v>
      </c>
      <c r="AR19" s="43"/>
      <c r="AS19" s="43"/>
      <c r="AT19" s="51"/>
      <c r="AU19" s="51"/>
    </row>
    <row r="20" spans="1:47" s="50" customFormat="1" ht="49.5" customHeight="1">
      <c r="A20" s="48"/>
      <c r="B20" s="49" t="s">
        <v>19</v>
      </c>
      <c r="C20" s="39">
        <f>SUM(C5:C19)</f>
        <v>1915</v>
      </c>
      <c r="D20" s="39">
        <f>SUM(D5:D19)</f>
        <v>100</v>
      </c>
      <c r="E20" s="14">
        <f>SUM(E5:E19)</f>
        <v>5269</v>
      </c>
      <c r="F20" s="13">
        <f>SUM(F5:F19)</f>
        <v>5269</v>
      </c>
      <c r="G20" s="13">
        <f t="shared" si="0"/>
        <v>100</v>
      </c>
      <c r="H20" s="14">
        <f>SUM(H5:H19)</f>
        <v>3912</v>
      </c>
      <c r="I20" s="14">
        <f>SUM(I5:I19)</f>
        <v>3129</v>
      </c>
      <c r="J20" s="13">
        <f t="shared" si="1"/>
        <v>79.98466257668711</v>
      </c>
      <c r="K20" s="14">
        <f t="shared" si="2"/>
        <v>27555</v>
      </c>
      <c r="L20" s="14">
        <f>SUM(L5:L19)</f>
        <v>26584</v>
      </c>
      <c r="M20" s="14">
        <f t="shared" si="4"/>
        <v>96.47613863182725</v>
      </c>
      <c r="N20" s="14">
        <f>SUM(N5:N19)</f>
        <v>5148</v>
      </c>
      <c r="O20" s="14">
        <f>SUM(O5:O19)</f>
        <v>5148</v>
      </c>
      <c r="P20" s="14">
        <f t="shared" si="5"/>
        <v>100</v>
      </c>
      <c r="Q20" s="14">
        <f>SUM(Q5:Q19)</f>
        <v>6015</v>
      </c>
      <c r="R20" s="14">
        <f>SUM(R5:R19)</f>
        <v>5841</v>
      </c>
      <c r="S20" s="13">
        <f t="shared" si="6"/>
        <v>97.1072319201995</v>
      </c>
      <c r="T20" s="14">
        <f>SUM(T5:T19)</f>
        <v>16392</v>
      </c>
      <c r="U20" s="14">
        <f>SUM(U5:U19)</f>
        <v>15595</v>
      </c>
      <c r="V20" s="13">
        <f t="shared" si="7"/>
        <v>95.13787213274767</v>
      </c>
      <c r="W20" s="14">
        <f>SUM(W5:W19)</f>
        <v>15572</v>
      </c>
      <c r="X20" s="14">
        <f>SUM(X5:X19)</f>
        <v>5405</v>
      </c>
      <c r="Y20" s="13">
        <f t="shared" si="8"/>
        <v>34.7097354225533</v>
      </c>
      <c r="Z20" s="14">
        <f>SUM(Z5:Z19)</f>
        <v>10351</v>
      </c>
      <c r="AA20" s="14">
        <f>SUM(AA5:AA19)</f>
        <v>3341</v>
      </c>
      <c r="AB20" s="37">
        <f t="shared" si="10"/>
        <v>32.277074678774994</v>
      </c>
      <c r="AC20" s="14">
        <f aca="true" t="shared" si="13" ref="AC20:AI20">SUM(AC5:AC19)</f>
        <v>495</v>
      </c>
      <c r="AD20" s="14">
        <f t="shared" si="13"/>
        <v>2012</v>
      </c>
      <c r="AE20" s="14">
        <f t="shared" si="13"/>
        <v>417</v>
      </c>
      <c r="AF20" s="14">
        <f t="shared" si="13"/>
        <v>0</v>
      </c>
      <c r="AG20" s="14">
        <f t="shared" si="13"/>
        <v>112</v>
      </c>
      <c r="AH20" s="14">
        <f t="shared" si="13"/>
        <v>676</v>
      </c>
      <c r="AI20" s="14">
        <f t="shared" si="13"/>
        <v>305</v>
      </c>
      <c r="AJ20" s="38">
        <f t="shared" si="11"/>
        <v>45.11834319526627</v>
      </c>
      <c r="AK20" s="38">
        <f>SUM(AK5:AK19)</f>
        <v>3638</v>
      </c>
      <c r="AL20" s="38">
        <f aca="true" t="shared" si="14" ref="AL20:AR20">SUM(AL5:AL19)</f>
        <v>975</v>
      </c>
      <c r="AM20" s="38">
        <f t="shared" si="12"/>
        <v>26.80043980208906</v>
      </c>
      <c r="AN20" s="38">
        <f t="shared" si="14"/>
        <v>250</v>
      </c>
      <c r="AO20" s="38">
        <f t="shared" si="14"/>
        <v>75</v>
      </c>
      <c r="AP20" s="38">
        <f t="shared" si="14"/>
        <v>3</v>
      </c>
      <c r="AQ20" s="38">
        <f t="shared" si="14"/>
        <v>91</v>
      </c>
      <c r="AR20" s="38">
        <f t="shared" si="14"/>
        <v>52</v>
      </c>
      <c r="AS20" s="38">
        <f>SUM(AS5:AS19)</f>
        <v>40</v>
      </c>
      <c r="AT20" s="44">
        <f>SUM(AT7:AT19)</f>
        <v>0</v>
      </c>
      <c r="AU20" s="44">
        <v>0</v>
      </c>
    </row>
    <row r="21" spans="1:47" s="22" customFormat="1" ht="49.5" customHeight="1" outlineLevel="1">
      <c r="A21" s="19"/>
      <c r="B21" s="20" t="s">
        <v>21</v>
      </c>
      <c r="C21" s="21">
        <v>591</v>
      </c>
      <c r="D21" s="21">
        <v>0</v>
      </c>
      <c r="E21" s="14">
        <v>1129</v>
      </c>
      <c r="F21" s="13">
        <v>1204</v>
      </c>
      <c r="G21" s="13">
        <f t="shared" si="0"/>
        <v>106.64304694419842</v>
      </c>
      <c r="H21" s="14">
        <v>321</v>
      </c>
      <c r="I21" s="18">
        <v>223</v>
      </c>
      <c r="J21" s="13">
        <f t="shared" si="1"/>
        <v>69.47040498442367</v>
      </c>
      <c r="K21" s="14">
        <f t="shared" si="2"/>
        <v>11571</v>
      </c>
      <c r="L21" s="14">
        <f>O21+R21+U21</f>
        <v>10794</v>
      </c>
      <c r="M21" s="14">
        <f t="shared" si="4"/>
        <v>93.28493647912886</v>
      </c>
      <c r="N21" s="14">
        <v>1643</v>
      </c>
      <c r="O21" s="14">
        <v>1354</v>
      </c>
      <c r="P21" s="14">
        <f t="shared" si="5"/>
        <v>82.41022519780888</v>
      </c>
      <c r="Q21" s="21">
        <v>2092</v>
      </c>
      <c r="R21" s="18">
        <v>2017</v>
      </c>
      <c r="S21" s="13">
        <f t="shared" si="6"/>
        <v>96.41491395793498</v>
      </c>
      <c r="T21" s="21">
        <v>7836</v>
      </c>
      <c r="U21" s="13">
        <v>7423</v>
      </c>
      <c r="V21" s="13">
        <f t="shared" si="7"/>
        <v>94.72945380296069</v>
      </c>
      <c r="W21" s="21">
        <v>8036</v>
      </c>
      <c r="X21" s="13">
        <v>1711</v>
      </c>
      <c r="Y21" s="13">
        <f t="shared" si="8"/>
        <v>21.291687406669986</v>
      </c>
      <c r="Z21" s="14">
        <v>6509.6</v>
      </c>
      <c r="AA21" s="14">
        <f>AC21+AD21+AE21+AF21+AG21+AI21</f>
        <v>1304</v>
      </c>
      <c r="AB21" s="37">
        <f t="shared" si="10"/>
        <v>20.031952808160256</v>
      </c>
      <c r="AC21" s="14">
        <v>287</v>
      </c>
      <c r="AD21" s="14">
        <v>804</v>
      </c>
      <c r="AE21" s="14">
        <v>125</v>
      </c>
      <c r="AF21" s="14"/>
      <c r="AG21" s="14"/>
      <c r="AH21" s="14">
        <v>159</v>
      </c>
      <c r="AI21" s="14">
        <v>88</v>
      </c>
      <c r="AJ21" s="38">
        <f t="shared" si="11"/>
        <v>55.34591194968554</v>
      </c>
      <c r="AK21" s="14">
        <v>740.7</v>
      </c>
      <c r="AL21" s="14">
        <v>80</v>
      </c>
      <c r="AM21" s="38">
        <f t="shared" si="12"/>
        <v>10.800594032671796</v>
      </c>
      <c r="AN21" s="14"/>
      <c r="AO21" s="14"/>
      <c r="AP21" s="14"/>
      <c r="AQ21" s="14"/>
      <c r="AR21" s="14"/>
      <c r="AS21" s="14">
        <v>20</v>
      </c>
      <c r="AT21" s="16">
        <v>4</v>
      </c>
      <c r="AU21" s="16">
        <v>25.5</v>
      </c>
    </row>
    <row r="22" spans="1:47" s="22" customFormat="1" ht="49.5" customHeight="1" outlineLevel="1">
      <c r="A22" s="19"/>
      <c r="B22" s="20" t="s">
        <v>22</v>
      </c>
      <c r="C22" s="21">
        <f>SUM(C20:C21)</f>
        <v>2506</v>
      </c>
      <c r="D22" s="21">
        <f>SUM(D20:D21)</f>
        <v>100</v>
      </c>
      <c r="E22" s="14">
        <f>SUM(E20:E21)</f>
        <v>6398</v>
      </c>
      <c r="F22" s="13">
        <f>SUM(F20:F21)</f>
        <v>6473</v>
      </c>
      <c r="G22" s="13">
        <f t="shared" si="0"/>
        <v>101.1722413254142</v>
      </c>
      <c r="H22" s="14">
        <f>SUM(H20:H21)</f>
        <v>4233</v>
      </c>
      <c r="I22" s="38">
        <f>SUM(I20:I21)</f>
        <v>3352</v>
      </c>
      <c r="J22" s="13">
        <f t="shared" si="1"/>
        <v>79.18733758563667</v>
      </c>
      <c r="K22" s="14">
        <f t="shared" si="2"/>
        <v>39126</v>
      </c>
      <c r="L22" s="14">
        <f>SUM(L20:L21)</f>
        <v>37378</v>
      </c>
      <c r="M22" s="14">
        <f t="shared" si="4"/>
        <v>95.53238255891223</v>
      </c>
      <c r="N22" s="14">
        <f>SUM(N20:N21)</f>
        <v>6791</v>
      </c>
      <c r="O22" s="14">
        <f>SUM(O20:O21)</f>
        <v>6502</v>
      </c>
      <c r="P22" s="14">
        <f t="shared" si="5"/>
        <v>95.74436754528051</v>
      </c>
      <c r="Q22" s="38">
        <f>SUM(Q20:Q21)</f>
        <v>8107</v>
      </c>
      <c r="R22" s="38">
        <f>SUM(R20:R21)</f>
        <v>7858</v>
      </c>
      <c r="S22" s="13">
        <f t="shared" si="6"/>
        <v>96.92858023929936</v>
      </c>
      <c r="T22" s="38">
        <f>SUM(T20:T21)</f>
        <v>24228</v>
      </c>
      <c r="U22" s="14">
        <f>SUM(U20:U21)</f>
        <v>23018</v>
      </c>
      <c r="V22" s="13">
        <f t="shared" si="7"/>
        <v>95.00577843817071</v>
      </c>
      <c r="W22" s="38">
        <f>SUM(W20:W21)</f>
        <v>23608</v>
      </c>
      <c r="X22" s="14">
        <f>SUM(X20:X21)</f>
        <v>7116</v>
      </c>
      <c r="Y22" s="13">
        <f t="shared" si="8"/>
        <v>30.142324635716705</v>
      </c>
      <c r="Z22" s="38">
        <f>SUM(Z20:Z21)</f>
        <v>16860.6</v>
      </c>
      <c r="AA22" s="38">
        <f aca="true" t="shared" si="15" ref="AA22:AI22">SUM(AA20:AA21)</f>
        <v>4645</v>
      </c>
      <c r="AB22" s="37">
        <f t="shared" si="10"/>
        <v>27.549434776935577</v>
      </c>
      <c r="AC22" s="38">
        <f t="shared" si="15"/>
        <v>782</v>
      </c>
      <c r="AD22" s="38">
        <f t="shared" si="15"/>
        <v>2816</v>
      </c>
      <c r="AE22" s="38">
        <f t="shared" si="15"/>
        <v>542</v>
      </c>
      <c r="AF22" s="38">
        <f t="shared" si="15"/>
        <v>0</v>
      </c>
      <c r="AG22" s="38">
        <f t="shared" si="15"/>
        <v>112</v>
      </c>
      <c r="AH22" s="38">
        <f t="shared" si="15"/>
        <v>835</v>
      </c>
      <c r="AI22" s="38">
        <f t="shared" si="15"/>
        <v>393</v>
      </c>
      <c r="AJ22" s="38">
        <f t="shared" si="11"/>
        <v>47.06586826347306</v>
      </c>
      <c r="AK22" s="38">
        <f>SUM(AK20:AK21)</f>
        <v>4378.7</v>
      </c>
      <c r="AL22" s="38">
        <f aca="true" t="shared" si="16" ref="AL22:AR22">SUM(AL20:AL21)</f>
        <v>1055</v>
      </c>
      <c r="AM22" s="38">
        <f t="shared" si="12"/>
        <v>24.093909151117913</v>
      </c>
      <c r="AN22" s="38">
        <f t="shared" si="16"/>
        <v>250</v>
      </c>
      <c r="AO22" s="38">
        <f t="shared" si="16"/>
        <v>75</v>
      </c>
      <c r="AP22" s="38">
        <f t="shared" si="16"/>
        <v>3</v>
      </c>
      <c r="AQ22" s="38">
        <f t="shared" si="16"/>
        <v>91</v>
      </c>
      <c r="AR22" s="38">
        <f t="shared" si="16"/>
        <v>52</v>
      </c>
      <c r="AS22" s="38">
        <f>SUM(AS20:AS21)</f>
        <v>60</v>
      </c>
      <c r="AT22" s="39">
        <f>AT20+AT21</f>
        <v>4</v>
      </c>
      <c r="AU22" s="39">
        <f>AU20+AU21</f>
        <v>25.5</v>
      </c>
    </row>
    <row r="23" spans="1:47" ht="30.75">
      <c r="A23" s="8"/>
      <c r="B23" s="12"/>
      <c r="C23" s="12"/>
      <c r="D23" s="12"/>
      <c r="AU23" s="1">
        <f>SUM(AU7:AU20)</f>
        <v>0</v>
      </c>
    </row>
    <row r="24" spans="1:4" ht="30.75">
      <c r="A24" s="8"/>
      <c r="B24" s="12"/>
      <c r="C24" s="12"/>
      <c r="D24" s="12"/>
    </row>
    <row r="25" spans="1:4" ht="30.75">
      <c r="A25" s="8"/>
      <c r="B25" s="12"/>
      <c r="C25" s="12"/>
      <c r="D25" s="12"/>
    </row>
    <row r="26" spans="1:4" ht="30.75">
      <c r="A26" s="8"/>
      <c r="B26" s="7"/>
      <c r="C26" s="7"/>
      <c r="D26" s="7"/>
    </row>
    <row r="27" spans="1:4" ht="30.75">
      <c r="A27" s="8"/>
      <c r="B27" s="7"/>
      <c r="C27" s="7"/>
      <c r="D27" s="7"/>
    </row>
    <row r="28" spans="1:4" ht="30.75">
      <c r="A28" s="8"/>
      <c r="B28" s="7"/>
      <c r="C28" s="7"/>
      <c r="D28" s="7"/>
    </row>
    <row r="29" spans="1:4" ht="30.75">
      <c r="A29" s="8"/>
      <c r="B29" s="7"/>
      <c r="C29" s="7"/>
      <c r="D29" s="7"/>
    </row>
    <row r="30" spans="1:4" ht="30.75">
      <c r="A30" s="8"/>
      <c r="B30" s="7"/>
      <c r="C30" s="7"/>
      <c r="D30" s="7"/>
    </row>
    <row r="31" spans="1:4" ht="30.75">
      <c r="A31" s="8"/>
      <c r="B31" s="7"/>
      <c r="C31" s="7"/>
      <c r="D31" s="7"/>
    </row>
    <row r="32" spans="1:4" ht="30.75">
      <c r="A32" s="8"/>
      <c r="B32" s="7"/>
      <c r="C32" s="7"/>
      <c r="D32" s="7"/>
    </row>
    <row r="33" spans="1:4" ht="30.75">
      <c r="A33" s="8"/>
      <c r="B33" s="7"/>
      <c r="C33" s="7"/>
      <c r="D33" s="7"/>
    </row>
    <row r="34" spans="1:4" ht="30.75">
      <c r="A34" s="8"/>
      <c r="B34" s="7"/>
      <c r="C34" s="7"/>
      <c r="D34" s="7"/>
    </row>
    <row r="35" spans="1:4" ht="30.75">
      <c r="A35" s="8"/>
      <c r="B35" s="7"/>
      <c r="C35" s="7"/>
      <c r="D35" s="7"/>
    </row>
    <row r="36" ht="16.5">
      <c r="B36" s="1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6" customHeight="1">
      <c r="B403" s="1"/>
    </row>
    <row r="404" ht="16.5" hidden="1">
      <c r="B404" s="1"/>
    </row>
    <row r="405" ht="16.5" hidden="1">
      <c r="B405" s="1"/>
    </row>
    <row r="406" ht="16.5" hidden="1">
      <c r="B406" s="1"/>
    </row>
    <row r="407" ht="16.5" hidden="1">
      <c r="B407" s="1"/>
    </row>
    <row r="408" ht="16.5" hidden="1">
      <c r="B408" s="1"/>
    </row>
    <row r="409" ht="16.5" hidden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/>
  </sheetData>
  <sheetProtection/>
  <mergeCells count="43">
    <mergeCell ref="AR2:AS2"/>
    <mergeCell ref="AF3:AF4"/>
    <mergeCell ref="AK3:AK4"/>
    <mergeCell ref="AL3:AL4"/>
    <mergeCell ref="AT2:AU2"/>
    <mergeCell ref="AT3:AT4"/>
    <mergeCell ref="AU3:AU4"/>
    <mergeCell ref="AM3:AM4"/>
    <mergeCell ref="AH3:AJ3"/>
    <mergeCell ref="AK2:AM2"/>
    <mergeCell ref="AN2:AN4"/>
    <mergeCell ref="AR3:AR4"/>
    <mergeCell ref="AS3:AS4"/>
    <mergeCell ref="AO2:AO4"/>
    <mergeCell ref="A2:A4"/>
    <mergeCell ref="B2:B4"/>
    <mergeCell ref="K2:V2"/>
    <mergeCell ref="Q3:S3"/>
    <mergeCell ref="T3:V3"/>
    <mergeCell ref="L3:L4"/>
    <mergeCell ref="C2:C4"/>
    <mergeCell ref="D2:D4"/>
    <mergeCell ref="E2:J2"/>
    <mergeCell ref="E3:G3"/>
    <mergeCell ref="H3:J3"/>
    <mergeCell ref="N3:P3"/>
    <mergeCell ref="AG3:AG4"/>
    <mergeCell ref="C1:S1"/>
    <mergeCell ref="Z2:AB2"/>
    <mergeCell ref="AC2:AJ2"/>
    <mergeCell ref="Z3:Z4"/>
    <mergeCell ref="AA3:AA4"/>
    <mergeCell ref="AC3:AC4"/>
    <mergeCell ref="AD3:AD4"/>
    <mergeCell ref="K3:K4"/>
    <mergeCell ref="W3:Y3"/>
    <mergeCell ref="W2:Y2"/>
    <mergeCell ref="M3:M4"/>
    <mergeCell ref="AQ2:AQ4"/>
    <mergeCell ref="AB3:AB4"/>
    <mergeCell ref="AE3:AE4"/>
    <mergeCell ref="AP2:AP4"/>
  </mergeCells>
  <printOptions horizontalCentered="1" verticalCentered="1"/>
  <pageMargins left="0" right="0" top="0" bottom="0" header="0" footer="0"/>
  <pageSetup horizontalDpi="600" verticalDpi="600" orientation="landscape" paperSize="9" scale="27" r:id="rId1"/>
  <colBreaks count="1" manualBreakCount="1">
    <brk id="22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35"/>
  <sheetViews>
    <sheetView zoomScalePageLayoutView="0" workbookViewId="0" topLeftCell="A1">
      <selection activeCell="B18" sqref="B18:B35"/>
    </sheetView>
  </sheetViews>
  <sheetFormatPr defaultColWidth="9.00390625" defaultRowHeight="12.75"/>
  <cols>
    <col min="2" max="2" width="34.125" style="0" customWidth="1"/>
    <col min="12" max="12" width="11.75390625" style="0" customWidth="1"/>
  </cols>
  <sheetData>
    <row r="2" spans="4:12" ht="12.75">
      <c r="D2" t="s">
        <v>53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  <c r="J2" t="s">
        <v>51</v>
      </c>
      <c r="K2" t="s">
        <v>52</v>
      </c>
      <c r="L2" t="s">
        <v>54</v>
      </c>
    </row>
    <row r="3" ht="12.75">
      <c r="B3" t="s">
        <v>34</v>
      </c>
    </row>
    <row r="4" spans="2:3" ht="12.75">
      <c r="B4" t="s">
        <v>35</v>
      </c>
      <c r="C4">
        <v>6901</v>
      </c>
    </row>
    <row r="5" spans="2:7" ht="12.75">
      <c r="B5" t="s">
        <v>36</v>
      </c>
      <c r="C5" s="30">
        <v>3498</v>
      </c>
      <c r="E5">
        <v>200</v>
      </c>
      <c r="F5">
        <v>200</v>
      </c>
      <c r="G5">
        <v>200</v>
      </c>
    </row>
    <row r="6" spans="2:3" ht="12.75">
      <c r="B6" t="s">
        <v>37</v>
      </c>
      <c r="C6" s="31">
        <v>0.507</v>
      </c>
    </row>
    <row r="7" spans="2:3" ht="12.75">
      <c r="B7" t="s">
        <v>38</v>
      </c>
      <c r="C7">
        <v>13</v>
      </c>
    </row>
    <row r="8" spans="2:3" ht="12.75">
      <c r="B8" t="s">
        <v>39</v>
      </c>
      <c r="C8">
        <v>0</v>
      </c>
    </row>
    <row r="9" spans="2:3" ht="12.75">
      <c r="B9" t="s">
        <v>40</v>
      </c>
      <c r="C9" s="30">
        <v>8306</v>
      </c>
    </row>
    <row r="10" spans="2:7" ht="12.75">
      <c r="B10" t="s">
        <v>41</v>
      </c>
      <c r="C10" s="30">
        <v>1290</v>
      </c>
      <c r="E10">
        <v>50</v>
      </c>
      <c r="F10">
        <v>300</v>
      </c>
      <c r="G10">
        <v>280</v>
      </c>
    </row>
    <row r="11" spans="2:3" ht="12.75">
      <c r="B11" t="s">
        <v>37</v>
      </c>
      <c r="C11" s="31">
        <v>0.155</v>
      </c>
    </row>
    <row r="12" spans="2:3" ht="12.75">
      <c r="B12" t="s">
        <v>42</v>
      </c>
      <c r="C12">
        <v>0</v>
      </c>
    </row>
    <row r="13" spans="2:3" ht="12.75">
      <c r="B13" t="s">
        <v>37</v>
      </c>
      <c r="C13" s="31">
        <v>0</v>
      </c>
    </row>
    <row r="14" spans="2:3" ht="12.75">
      <c r="B14" t="s">
        <v>43</v>
      </c>
      <c r="C14">
        <v>0</v>
      </c>
    </row>
    <row r="15" spans="2:3" ht="12.75">
      <c r="B15" t="s">
        <v>44</v>
      </c>
      <c r="C15">
        <v>0</v>
      </c>
    </row>
    <row r="16" spans="2:3" ht="12.75">
      <c r="B16" t="s">
        <v>45</v>
      </c>
      <c r="C16">
        <v>0</v>
      </c>
    </row>
    <row r="18" ht="33">
      <c r="B18" s="14">
        <v>1032</v>
      </c>
    </row>
    <row r="19" ht="33">
      <c r="B19" s="14">
        <v>320</v>
      </c>
    </row>
    <row r="20" ht="33">
      <c r="B20" s="14">
        <v>200</v>
      </c>
    </row>
    <row r="21" ht="33">
      <c r="B21" s="14">
        <v>291</v>
      </c>
    </row>
    <row r="22" ht="33">
      <c r="B22" s="14">
        <v>400</v>
      </c>
    </row>
    <row r="23" ht="33">
      <c r="B23" s="14">
        <v>618</v>
      </c>
    </row>
    <row r="24" ht="33">
      <c r="B24" s="14">
        <v>200</v>
      </c>
    </row>
    <row r="25" ht="33">
      <c r="B25" s="14">
        <v>200</v>
      </c>
    </row>
    <row r="26" ht="33">
      <c r="B26" s="14">
        <v>215</v>
      </c>
    </row>
    <row r="27" ht="33">
      <c r="B27" s="14"/>
    </row>
    <row r="28" ht="33">
      <c r="B28" s="14">
        <v>200</v>
      </c>
    </row>
    <row r="29" ht="33">
      <c r="B29" s="14">
        <v>150</v>
      </c>
    </row>
    <row r="30" ht="33">
      <c r="B30" s="14">
        <v>600</v>
      </c>
    </row>
    <row r="31" ht="33">
      <c r="B31" s="14">
        <v>300</v>
      </c>
    </row>
    <row r="32" ht="33">
      <c r="B32" s="10">
        <v>422</v>
      </c>
    </row>
    <row r="33" ht="33">
      <c r="B33" s="10">
        <f>SUM(B18:B32)</f>
        <v>5148</v>
      </c>
    </row>
    <row r="34" ht="33">
      <c r="B34" s="14">
        <v>1643</v>
      </c>
    </row>
    <row r="35" ht="33">
      <c r="B35" s="11">
        <f>SUM(B33:B34)</f>
        <v>6791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2020-04-15T05:32:15Z</cp:lastPrinted>
  <dcterms:created xsi:type="dcterms:W3CDTF">2001-05-07T11:51:26Z</dcterms:created>
  <dcterms:modified xsi:type="dcterms:W3CDTF">2020-04-16T05:46:54Z</dcterms:modified>
  <cp:category/>
  <cp:version/>
  <cp:contentType/>
  <cp:contentStatus/>
</cp:coreProperties>
</file>