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200" tabRatio="469" activeTab="0"/>
  </bookViews>
  <sheets>
    <sheet name="Свод" sheetId="1" r:id="rId1"/>
    <sheet name="Лист1" sheetId="2" r:id="rId2"/>
  </sheets>
  <definedNames>
    <definedName name="А2">#REF!</definedName>
    <definedName name="_xlnm.Print_Titles" localSheetId="0">'Свод'!$A:$B</definedName>
    <definedName name="_xlnm.Print_Area" localSheetId="0">'Свод'!$A$1:$AD$31</definedName>
  </definedNames>
  <calcPr fullCalcOnLoad="1"/>
</workbook>
</file>

<file path=xl/sharedStrings.xml><?xml version="1.0" encoding="utf-8"?>
<sst xmlns="http://schemas.openxmlformats.org/spreadsheetml/2006/main" count="88" uniqueCount="77">
  <si>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</si>
  <si>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</si>
  <si>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</si>
  <si>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</si>
  <si>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</si>
  <si>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</si>
  <si>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</si>
  <si>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</si>
  <si>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</si>
  <si>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</si>
  <si>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</si>
  <si>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</si>
  <si>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</si>
  <si>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№№ п/п</t>
  </si>
  <si>
    <t>план</t>
  </si>
  <si>
    <t>факт</t>
  </si>
  <si>
    <t>% вып</t>
  </si>
  <si>
    <t>ИТОГО</t>
  </si>
  <si>
    <t>ООО Энтепе</t>
  </si>
  <si>
    <t>ИТОГО по К(Ф)Х</t>
  </si>
  <si>
    <t>ПО РАЙОНУ</t>
  </si>
  <si>
    <t>Наименование СХП</t>
  </si>
  <si>
    <t>ООО "Авангард"</t>
  </si>
  <si>
    <t>Протравливание семян яровых зерновых, тн</t>
  </si>
  <si>
    <t>Яровизация семян картофеля, тн</t>
  </si>
  <si>
    <t>культивация</t>
  </si>
  <si>
    <t>Протравлено семян, факт, тонн</t>
  </si>
  <si>
    <t xml:space="preserve">Площадь посева озимых культур на зерно и з.к., га </t>
  </si>
  <si>
    <t>Подкормлено озимых, га</t>
  </si>
  <si>
    <t>% к посеву</t>
  </si>
  <si>
    <t>Количество хозяйств</t>
  </si>
  <si>
    <t xml:space="preserve">Пробороновано озимых культур, га  </t>
  </si>
  <si>
    <t>Площадь многолетних трав всего,  га (4-сх 2019)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</si>
  <si>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</si>
  <si>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</si>
  <si>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</si>
  <si>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</si>
  <si>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Культивация зяби, га</t>
  </si>
  <si>
    <t>труд</t>
  </si>
  <si>
    <t>эмметево</t>
  </si>
  <si>
    <t>сатурн</t>
  </si>
  <si>
    <t>урожай</t>
  </si>
  <si>
    <t>победа</t>
  </si>
  <si>
    <t>рассвет</t>
  </si>
  <si>
    <t>комбайн</t>
  </si>
  <si>
    <t>прогресс</t>
  </si>
  <si>
    <t>аск яльчики</t>
  </si>
  <si>
    <t>Посев яровых зерновых и зернобобовых  культур, га</t>
  </si>
  <si>
    <t>в том числе</t>
  </si>
  <si>
    <t>ячмень</t>
  </si>
  <si>
    <t>овес</t>
  </si>
  <si>
    <t>бобы</t>
  </si>
  <si>
    <t>вика</t>
  </si>
  <si>
    <t>горох</t>
  </si>
  <si>
    <t>Посев одн. трав, га</t>
  </si>
  <si>
    <t>Посев горчицы, га</t>
  </si>
  <si>
    <t>Посев рапса, га</t>
  </si>
  <si>
    <t>Посев овощей, га</t>
  </si>
  <si>
    <t>Посев мн. трав, га</t>
  </si>
  <si>
    <t>яр. пшеница</t>
  </si>
  <si>
    <t>Посев мн. трав , га</t>
  </si>
  <si>
    <t xml:space="preserve"> беспокровных</t>
  </si>
  <si>
    <t>подпокровных</t>
  </si>
  <si>
    <t>Посев овощных</t>
  </si>
  <si>
    <t>овощи</t>
  </si>
  <si>
    <t>семенники овощных</t>
  </si>
  <si>
    <t>К(Ф)Х Васильева Т.Г.</t>
  </si>
  <si>
    <t>К(Ф)Х Смирнов В.П.</t>
  </si>
  <si>
    <t>К(Ф)Х Чернов В.Ф.</t>
  </si>
  <si>
    <t>К(Ф)Х Бикулов А.Н.</t>
  </si>
  <si>
    <t>К(Ф)Х Петров А.В.</t>
  </si>
  <si>
    <t>К(Ф)Х Головин Б.П.</t>
  </si>
  <si>
    <t>К(Ф)Х Цветков Ю.Н.</t>
  </si>
  <si>
    <t>К(Ф)Х Тихомиров Б.И.</t>
  </si>
  <si>
    <t>К(Ф)Х Хмелев П.В.</t>
  </si>
  <si>
    <t>посев рапса</t>
  </si>
  <si>
    <t>Информация о ходе проведения весенних полевых работ в сельхозпредприятиях и К(Ф)Х  Яльчикского района  на 30.04.2020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</si>
</sst>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8"/>
      <name val="Arial Cyr"/>
      <family val="0"/>
    </font>
    <font>
      <b/>
      <sz val="24"/>
      <name val="Times New Roman"/>
      <family val="1"/>
    </font>
    <font>
      <sz val="24"/>
      <name val="Times New Roman"/>
      <family val="1"/>
    </font>
    <font>
      <b/>
      <sz val="26"/>
      <name val="Times New Roman"/>
      <family val="1"/>
    </font>
    <font>
      <b/>
      <sz val="36"/>
      <name val="Times New Roman"/>
      <family val="1"/>
    </font>
    <font>
      <sz val="26"/>
      <name val="Times New Roman"/>
      <family val="1"/>
    </font>
    <font>
      <b/>
      <sz val="28"/>
      <name val="Times New Roman"/>
      <family val="1"/>
    </font>
    <font>
      <sz val="28"/>
      <name val="Arial CYR"/>
      <family val="0"/>
    </font>
    <font>
      <sz val="48"/>
      <name val="Times New Roman"/>
      <family val="1"/>
    </font>
    <font>
      <b/>
      <sz val="10"/>
      <name val="Times New Roman"/>
      <family val="1"/>
    </font>
    <font>
      <sz val="2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 wrapText="1"/>
    </xf>
    <xf numFmtId="1" fontId="8" fillId="0" borderId="12" xfId="55" applyNumberFormat="1" applyFont="1" applyFill="1" applyBorder="1" applyAlignment="1">
      <alignment horizontal="center" vertical="center" wrapText="1"/>
    </xf>
    <xf numFmtId="1" fontId="8" fillId="32" borderId="12" xfId="55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1" fontId="10" fillId="33" borderId="12" xfId="55" applyNumberFormat="1" applyFont="1" applyFill="1" applyBorder="1" applyAlignment="1">
      <alignment horizontal="center" vertical="center" wrapText="1"/>
    </xf>
    <xf numFmtId="1" fontId="8" fillId="33" borderId="12" xfId="55" applyNumberFormat="1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/>
    </xf>
    <xf numFmtId="0" fontId="8" fillId="33" borderId="12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0" fillId="33" borderId="12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1" fontId="10" fillId="33" borderId="12" xfId="0" applyNumberFormat="1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vertical="center" wrapText="1"/>
    </xf>
    <xf numFmtId="1" fontId="10" fillId="33" borderId="12" xfId="55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33" borderId="0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/>
    </xf>
    <xf numFmtId="0" fontId="8" fillId="33" borderId="13" xfId="0" applyFont="1" applyFill="1" applyBorder="1" applyAlignment="1">
      <alignment horizontal="center" vertical="center"/>
    </xf>
    <xf numFmtId="1" fontId="10" fillId="33" borderId="12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/>
    </xf>
    <xf numFmtId="1" fontId="8" fillId="33" borderId="12" xfId="55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0" fontId="8" fillId="33" borderId="14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/>
    </xf>
    <xf numFmtId="0" fontId="8" fillId="33" borderId="12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vertical="center"/>
    </xf>
    <xf numFmtId="0" fontId="8" fillId="33" borderId="12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0" fontId="10" fillId="33" borderId="12" xfId="0" applyFont="1" applyFill="1" applyBorder="1" applyAlignment="1">
      <alignment horizontal="center"/>
    </xf>
    <xf numFmtId="1" fontId="8" fillId="33" borderId="12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textRotation="90" wrapText="1"/>
    </xf>
    <xf numFmtId="0" fontId="12" fillId="0" borderId="16" xfId="0" applyFont="1" applyFill="1" applyBorder="1" applyAlignment="1">
      <alignment horizontal="center" vertical="center" textRotation="90" wrapText="1"/>
    </xf>
    <xf numFmtId="0" fontId="12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1" fillId="0" borderId="16" xfId="0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textRotation="90" wrapText="1"/>
    </xf>
    <xf numFmtId="0" fontId="13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0" fontId="12" fillId="0" borderId="16" xfId="0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38"/>
  <sheetViews>
    <sheetView tabSelected="1" view="pageBreakPreview" zoomScale="35" zoomScaleNormal="60" zoomScaleSheetLayoutView="3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30" sqref="B5:B30"/>
    </sheetView>
  </sheetViews>
  <sheetFormatPr defaultColWidth="9.00390625" defaultRowHeight="12.75" outlineLevelRow="1"/>
  <cols>
    <col min="1" max="1" width="11.75390625" style="1" customWidth="1"/>
    <col min="2" max="2" width="50.625" style="4" customWidth="1"/>
    <col min="3" max="3" width="27.875" style="1" customWidth="1"/>
    <col min="4" max="4" width="29.875" style="1" customWidth="1"/>
    <col min="5" max="5" width="20.125" style="1" customWidth="1"/>
    <col min="6" max="6" width="16.75390625" style="1" customWidth="1"/>
    <col min="7" max="7" width="21.625" style="1" customWidth="1"/>
    <col min="8" max="8" width="18.125" style="1" customWidth="1"/>
    <col min="9" max="9" width="18.875" style="1" customWidth="1"/>
    <col min="10" max="10" width="17.25390625" style="1" customWidth="1"/>
    <col min="11" max="11" width="16.375" style="1" customWidth="1"/>
    <col min="12" max="12" width="14.00390625" style="1" customWidth="1"/>
    <col min="13" max="13" width="17.25390625" style="1" customWidth="1"/>
    <col min="14" max="14" width="14.375" style="1" customWidth="1"/>
    <col min="15" max="15" width="14.875" style="1" customWidth="1"/>
    <col min="16" max="16" width="15.625" style="1" customWidth="1"/>
    <col min="17" max="17" width="15.25390625" style="1" customWidth="1"/>
    <col min="18" max="18" width="13.75390625" style="1" customWidth="1"/>
    <col min="19" max="19" width="17.75390625" style="1" customWidth="1"/>
    <col min="20" max="20" width="15.25390625" style="1" customWidth="1"/>
    <col min="21" max="21" width="18.625" style="1" customWidth="1"/>
    <col min="22" max="22" width="0.74609375" style="1" hidden="1" customWidth="1"/>
    <col min="23" max="25" width="9.125" style="1" hidden="1" customWidth="1"/>
    <col min="26" max="26" width="23.875" style="1" customWidth="1"/>
    <col min="27" max="27" width="22.125" style="1" customWidth="1"/>
    <col min="28" max="28" width="28.25390625" style="1" customWidth="1"/>
    <col min="29" max="29" width="23.375" style="1" customWidth="1"/>
    <col min="30" max="30" width="29.125" style="1" customWidth="1"/>
    <col min="31" max="37" width="9.125" style="1" customWidth="1"/>
    <col min="38" max="16384" width="9.125" style="1" customWidth="1"/>
  </cols>
  <sheetData>
    <row r="1" spans="2:27" s="2" customFormat="1" ht="175.5" customHeight="1">
      <c r="B1" s="5"/>
      <c r="C1" s="67" t="s">
        <v>76</v>
      </c>
      <c r="D1" s="68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30" s="3" customFormat="1" ht="103.5" customHeight="1">
      <c r="A2" s="49" t="s">
        <v>13</v>
      </c>
      <c r="B2" s="51" t="s">
        <v>21</v>
      </c>
      <c r="C2" s="52" t="s">
        <v>23</v>
      </c>
      <c r="D2" s="52" t="s">
        <v>24</v>
      </c>
      <c r="E2" s="81" t="s">
        <v>25</v>
      </c>
      <c r="F2" s="82"/>
      <c r="G2" s="83"/>
      <c r="H2" s="49" t="s">
        <v>47</v>
      </c>
      <c r="I2" s="59"/>
      <c r="J2" s="59"/>
      <c r="K2" s="77" t="s">
        <v>48</v>
      </c>
      <c r="L2" s="78"/>
      <c r="M2" s="78"/>
      <c r="N2" s="78"/>
      <c r="O2" s="78"/>
      <c r="P2" s="78"/>
      <c r="Q2" s="78"/>
      <c r="R2" s="79"/>
      <c r="S2" s="60" t="s">
        <v>54</v>
      </c>
      <c r="T2" s="61"/>
      <c r="U2" s="62"/>
      <c r="V2" s="50" t="s">
        <v>55</v>
      </c>
      <c r="W2" s="50" t="s">
        <v>56</v>
      </c>
      <c r="X2" s="77" t="s">
        <v>57</v>
      </c>
      <c r="Y2" s="49" t="s">
        <v>58</v>
      </c>
      <c r="Z2" s="60" t="s">
        <v>60</v>
      </c>
      <c r="AA2" s="76"/>
      <c r="AB2" s="49" t="s">
        <v>63</v>
      </c>
      <c r="AC2" s="59"/>
      <c r="AD2" s="50" t="s">
        <v>75</v>
      </c>
    </row>
    <row r="3" spans="1:30" s="3" customFormat="1" ht="48" customHeight="1">
      <c r="A3" s="49"/>
      <c r="B3" s="51"/>
      <c r="C3" s="53"/>
      <c r="D3" s="53"/>
      <c r="E3" s="49"/>
      <c r="F3" s="59"/>
      <c r="G3" s="59"/>
      <c r="H3" s="55" t="s">
        <v>14</v>
      </c>
      <c r="I3" s="55" t="s">
        <v>15</v>
      </c>
      <c r="J3" s="55" t="s">
        <v>16</v>
      </c>
      <c r="K3" s="57" t="s">
        <v>59</v>
      </c>
      <c r="L3" s="57" t="s">
        <v>49</v>
      </c>
      <c r="M3" s="57" t="s">
        <v>50</v>
      </c>
      <c r="N3" s="57" t="s">
        <v>51</v>
      </c>
      <c r="O3" s="57" t="s">
        <v>52</v>
      </c>
      <c r="P3" s="71" t="s">
        <v>53</v>
      </c>
      <c r="Q3" s="72"/>
      <c r="R3" s="73"/>
      <c r="S3" s="55" t="s">
        <v>14</v>
      </c>
      <c r="T3" s="55" t="s">
        <v>15</v>
      </c>
      <c r="U3" s="55" t="s">
        <v>16</v>
      </c>
      <c r="V3" s="63"/>
      <c r="W3" s="74"/>
      <c r="X3" s="85"/>
      <c r="Y3" s="84"/>
      <c r="Z3" s="50" t="s">
        <v>61</v>
      </c>
      <c r="AA3" s="50" t="s">
        <v>62</v>
      </c>
      <c r="AB3" s="50" t="s">
        <v>64</v>
      </c>
      <c r="AC3" s="50" t="s">
        <v>65</v>
      </c>
      <c r="AD3" s="80"/>
    </row>
    <row r="4" spans="1:30" s="3" customFormat="1" ht="96.75" customHeight="1">
      <c r="A4" s="50"/>
      <c r="B4" s="52"/>
      <c r="C4" s="54"/>
      <c r="D4" s="54"/>
      <c r="E4" s="8" t="s">
        <v>14</v>
      </c>
      <c r="F4" s="8" t="s">
        <v>15</v>
      </c>
      <c r="G4" s="8" t="s">
        <v>16</v>
      </c>
      <c r="H4" s="70"/>
      <c r="I4" s="56"/>
      <c r="J4" s="56"/>
      <c r="K4" s="66"/>
      <c r="L4" s="66"/>
      <c r="M4" s="58"/>
      <c r="N4" s="58"/>
      <c r="O4" s="66"/>
      <c r="P4" s="29" t="s">
        <v>14</v>
      </c>
      <c r="Q4" s="29" t="s">
        <v>15</v>
      </c>
      <c r="R4" s="29" t="s">
        <v>16</v>
      </c>
      <c r="S4" s="70"/>
      <c r="T4" s="56"/>
      <c r="U4" s="56"/>
      <c r="V4" s="64"/>
      <c r="W4" s="75"/>
      <c r="X4" s="86"/>
      <c r="Y4" s="84"/>
      <c r="Z4" s="65"/>
      <c r="AA4" s="65"/>
      <c r="AB4" s="70"/>
      <c r="AC4" s="70"/>
      <c r="AD4" s="70"/>
    </row>
    <row r="5" spans="1:30" s="22" customFormat="1" ht="49.5" customHeight="1" outlineLevel="1">
      <c r="A5" s="20">
        <v>1</v>
      </c>
      <c r="B5" s="21" t="s">
        <v>0</v>
      </c>
      <c r="C5" s="14">
        <v>400</v>
      </c>
      <c r="D5" s="14">
        <v>0</v>
      </c>
      <c r="E5" s="12">
        <v>3042</v>
      </c>
      <c r="F5" s="12">
        <v>2080</v>
      </c>
      <c r="G5" s="12">
        <f>F5/E5*100</f>
        <v>68.37606837606837</v>
      </c>
      <c r="H5" s="13">
        <v>1066</v>
      </c>
      <c r="I5" s="31">
        <f>K5+L5+M5+O5+Q5</f>
        <v>785</v>
      </c>
      <c r="J5" s="32">
        <f>I5/H5*100</f>
        <v>73.63977485928706</v>
      </c>
      <c r="K5" s="14">
        <v>155</v>
      </c>
      <c r="L5" s="14">
        <v>465</v>
      </c>
      <c r="M5" s="14">
        <v>65</v>
      </c>
      <c r="N5" s="14"/>
      <c r="O5" s="14"/>
      <c r="P5" s="18">
        <v>100</v>
      </c>
      <c r="Q5" s="18">
        <v>100</v>
      </c>
      <c r="R5" s="33">
        <f>Q5/P5*100</f>
        <v>100</v>
      </c>
      <c r="S5" s="33">
        <v>1826</v>
      </c>
      <c r="T5" s="33">
        <v>1095</v>
      </c>
      <c r="U5" s="33">
        <f>T5/S5*100</f>
        <v>59.96714129244249</v>
      </c>
      <c r="V5" s="36"/>
      <c r="W5" s="34"/>
      <c r="X5" s="37">
        <v>0</v>
      </c>
      <c r="Y5" s="34">
        <v>0</v>
      </c>
      <c r="Z5" s="30"/>
      <c r="AA5" s="34"/>
      <c r="AB5" s="14"/>
      <c r="AC5" s="14"/>
      <c r="AD5" s="14"/>
    </row>
    <row r="6" spans="1:30" s="22" customFormat="1" ht="49.5" customHeight="1" outlineLevel="1">
      <c r="A6" s="20">
        <v>2</v>
      </c>
      <c r="B6" s="21" t="s">
        <v>1</v>
      </c>
      <c r="C6" s="14">
        <v>220</v>
      </c>
      <c r="D6" s="14">
        <v>0</v>
      </c>
      <c r="E6" s="12">
        <v>1102</v>
      </c>
      <c r="F6" s="12">
        <v>640</v>
      </c>
      <c r="G6" s="12">
        <f aca="true" t="shared" si="0" ref="G6:G31">F6/E6*100</f>
        <v>58.076225045372055</v>
      </c>
      <c r="H6" s="13">
        <v>820</v>
      </c>
      <c r="I6" s="31">
        <f aca="true" t="shared" si="1" ref="I6:I19">K6+L6+M6+O6+Q6</f>
        <v>445</v>
      </c>
      <c r="J6" s="32">
        <f aca="true" t="shared" si="2" ref="J6:J31">I6/H6*100</f>
        <v>54.268292682926834</v>
      </c>
      <c r="K6" s="14">
        <v>60</v>
      </c>
      <c r="L6" s="14">
        <v>385</v>
      </c>
      <c r="M6" s="14"/>
      <c r="N6" s="14"/>
      <c r="O6" s="14"/>
      <c r="P6" s="14">
        <v>50</v>
      </c>
      <c r="Q6" s="14"/>
      <c r="R6" s="33">
        <f aca="true" t="shared" si="3" ref="R6:R31">Q6/P6*100</f>
        <v>0</v>
      </c>
      <c r="S6" s="33">
        <v>92</v>
      </c>
      <c r="T6" s="33"/>
      <c r="U6" s="33">
        <f aca="true" t="shared" si="4" ref="U6:U31">T6/S6*100</f>
        <v>0</v>
      </c>
      <c r="V6" s="36"/>
      <c r="W6" s="34"/>
      <c r="X6" s="37">
        <v>0</v>
      </c>
      <c r="Y6" s="34">
        <v>0</v>
      </c>
      <c r="Z6" s="30"/>
      <c r="AA6" s="34"/>
      <c r="AB6" s="14"/>
      <c r="AC6" s="14"/>
      <c r="AD6" s="14"/>
    </row>
    <row r="7" spans="1:30" s="28" customFormat="1" ht="49.5" customHeight="1" outlineLevel="1">
      <c r="A7" s="20">
        <v>3</v>
      </c>
      <c r="B7" s="21" t="s">
        <v>2</v>
      </c>
      <c r="C7" s="14">
        <v>200</v>
      </c>
      <c r="D7" s="14">
        <v>0</v>
      </c>
      <c r="E7" s="23">
        <v>764</v>
      </c>
      <c r="F7" s="12">
        <v>250</v>
      </c>
      <c r="G7" s="12">
        <f t="shared" si="0"/>
        <v>32.72251308900523</v>
      </c>
      <c r="H7" s="33">
        <v>450</v>
      </c>
      <c r="I7" s="31">
        <f t="shared" si="1"/>
        <v>200</v>
      </c>
      <c r="J7" s="32">
        <f t="shared" si="2"/>
        <v>44.44444444444444</v>
      </c>
      <c r="K7" s="14">
        <v>120</v>
      </c>
      <c r="L7" s="14">
        <v>80</v>
      </c>
      <c r="M7" s="14"/>
      <c r="N7" s="34"/>
      <c r="O7" s="34"/>
      <c r="P7" s="14">
        <v>40</v>
      </c>
      <c r="Q7" s="14"/>
      <c r="R7" s="33">
        <f t="shared" si="3"/>
        <v>0</v>
      </c>
      <c r="S7" s="33">
        <v>214</v>
      </c>
      <c r="T7" s="33"/>
      <c r="U7" s="33">
        <f t="shared" si="4"/>
        <v>0</v>
      </c>
      <c r="V7" s="38"/>
      <c r="W7" s="39"/>
      <c r="X7" s="40">
        <v>0</v>
      </c>
      <c r="Y7" s="39">
        <v>0</v>
      </c>
      <c r="Z7" s="38"/>
      <c r="AA7" s="34"/>
      <c r="AB7" s="46">
        <v>0</v>
      </c>
      <c r="AC7" s="46"/>
      <c r="AD7" s="46"/>
    </row>
    <row r="8" spans="1:30" s="22" customFormat="1" ht="49.5" customHeight="1" outlineLevel="1">
      <c r="A8" s="20">
        <v>4</v>
      </c>
      <c r="B8" s="24" t="s">
        <v>3</v>
      </c>
      <c r="C8" s="15">
        <v>120</v>
      </c>
      <c r="D8" s="15">
        <v>200</v>
      </c>
      <c r="E8" s="23">
        <v>812</v>
      </c>
      <c r="F8" s="12">
        <v>300</v>
      </c>
      <c r="G8" s="12">
        <f t="shared" si="0"/>
        <v>36.94581280788177</v>
      </c>
      <c r="H8" s="35">
        <v>572</v>
      </c>
      <c r="I8" s="31">
        <f t="shared" si="1"/>
        <v>150</v>
      </c>
      <c r="J8" s="32">
        <f t="shared" si="2"/>
        <v>26.223776223776223</v>
      </c>
      <c r="K8" s="14">
        <v>150</v>
      </c>
      <c r="L8" s="14"/>
      <c r="M8" s="14"/>
      <c r="N8" s="14"/>
      <c r="O8" s="14"/>
      <c r="P8" s="14">
        <v>0</v>
      </c>
      <c r="Q8" s="14"/>
      <c r="R8" s="33">
        <v>0</v>
      </c>
      <c r="S8" s="33"/>
      <c r="T8" s="33"/>
      <c r="U8" s="33"/>
      <c r="V8" s="36"/>
      <c r="W8" s="34"/>
      <c r="X8" s="37">
        <v>0</v>
      </c>
      <c r="Y8" s="34">
        <v>0</v>
      </c>
      <c r="Z8" s="30"/>
      <c r="AA8" s="34"/>
      <c r="AB8" s="14"/>
      <c r="AC8" s="14"/>
      <c r="AD8" s="14"/>
    </row>
    <row r="9" spans="1:30" s="22" customFormat="1" ht="49.5" customHeight="1" outlineLevel="1">
      <c r="A9" s="20">
        <v>5</v>
      </c>
      <c r="B9" s="21" t="s">
        <v>4</v>
      </c>
      <c r="C9" s="14">
        <v>100</v>
      </c>
      <c r="D9" s="14">
        <v>0</v>
      </c>
      <c r="E9" s="25">
        <v>1039</v>
      </c>
      <c r="F9" s="12">
        <v>360</v>
      </c>
      <c r="G9" s="12">
        <f t="shared" si="0"/>
        <v>34.64870067372473</v>
      </c>
      <c r="H9" s="33">
        <v>830</v>
      </c>
      <c r="I9" s="31">
        <f t="shared" si="1"/>
        <v>202</v>
      </c>
      <c r="J9" s="32">
        <f t="shared" si="2"/>
        <v>24.337349397590362</v>
      </c>
      <c r="K9" s="14"/>
      <c r="L9" s="14">
        <v>140</v>
      </c>
      <c r="M9" s="14">
        <v>20</v>
      </c>
      <c r="N9" s="14"/>
      <c r="O9" s="14">
        <v>42</v>
      </c>
      <c r="P9" s="14">
        <v>40</v>
      </c>
      <c r="Q9" s="14"/>
      <c r="R9" s="33">
        <f t="shared" si="3"/>
        <v>0</v>
      </c>
      <c r="S9" s="33">
        <v>129</v>
      </c>
      <c r="T9" s="33">
        <v>120</v>
      </c>
      <c r="U9" s="33">
        <f t="shared" si="4"/>
        <v>93.02325581395348</v>
      </c>
      <c r="V9" s="36"/>
      <c r="W9" s="34"/>
      <c r="X9" s="37">
        <v>0</v>
      </c>
      <c r="Y9" s="34">
        <v>0</v>
      </c>
      <c r="Z9" s="30"/>
      <c r="AA9" s="34"/>
      <c r="AB9" s="14"/>
      <c r="AC9" s="14"/>
      <c r="AD9" s="14"/>
    </row>
    <row r="10" spans="1:30" s="22" customFormat="1" ht="49.5" customHeight="1" outlineLevel="1">
      <c r="A10" s="20">
        <v>6</v>
      </c>
      <c r="B10" s="21" t="s">
        <v>5</v>
      </c>
      <c r="C10" s="14">
        <v>300</v>
      </c>
      <c r="D10" s="14">
        <v>0</v>
      </c>
      <c r="E10" s="23">
        <v>1539</v>
      </c>
      <c r="F10" s="12">
        <v>1150</v>
      </c>
      <c r="G10" s="12">
        <f t="shared" si="0"/>
        <v>74.72384665367122</v>
      </c>
      <c r="H10" s="33">
        <v>1182</v>
      </c>
      <c r="I10" s="31">
        <f t="shared" si="1"/>
        <v>943</v>
      </c>
      <c r="J10" s="32">
        <f t="shared" si="2"/>
        <v>79.78003384094755</v>
      </c>
      <c r="K10" s="14">
        <v>200</v>
      </c>
      <c r="L10" s="14">
        <v>551</v>
      </c>
      <c r="M10" s="14">
        <v>132</v>
      </c>
      <c r="N10" s="14"/>
      <c r="O10" s="14">
        <v>60</v>
      </c>
      <c r="P10" s="14">
        <v>60</v>
      </c>
      <c r="Q10" s="14"/>
      <c r="R10" s="33">
        <f t="shared" si="3"/>
        <v>0</v>
      </c>
      <c r="S10" s="33">
        <v>237</v>
      </c>
      <c r="T10" s="33">
        <v>140</v>
      </c>
      <c r="U10" s="33">
        <f t="shared" si="4"/>
        <v>59.07172995780591</v>
      </c>
      <c r="V10" s="34">
        <v>50</v>
      </c>
      <c r="W10" s="34">
        <v>15</v>
      </c>
      <c r="X10" s="37">
        <v>0</v>
      </c>
      <c r="Y10" s="34">
        <v>0</v>
      </c>
      <c r="Z10" s="30"/>
      <c r="AA10" s="34">
        <v>150</v>
      </c>
      <c r="AB10" s="14"/>
      <c r="AC10" s="14"/>
      <c r="AD10" s="14"/>
    </row>
    <row r="11" spans="1:30" s="22" customFormat="1" ht="49.5" customHeight="1" outlineLevel="1">
      <c r="A11" s="20">
        <v>7</v>
      </c>
      <c r="B11" s="21" t="s">
        <v>6</v>
      </c>
      <c r="C11" s="14">
        <v>150</v>
      </c>
      <c r="D11" s="14">
        <v>0</v>
      </c>
      <c r="E11" s="25">
        <v>820</v>
      </c>
      <c r="F11" s="12">
        <v>600</v>
      </c>
      <c r="G11" s="12">
        <f t="shared" si="0"/>
        <v>73.17073170731707</v>
      </c>
      <c r="H11" s="35">
        <v>466</v>
      </c>
      <c r="I11" s="31">
        <f t="shared" si="1"/>
        <v>345</v>
      </c>
      <c r="J11" s="32">
        <f t="shared" si="2"/>
        <v>74.0343347639485</v>
      </c>
      <c r="K11" s="14">
        <v>125</v>
      </c>
      <c r="L11" s="14">
        <v>155</v>
      </c>
      <c r="M11" s="14">
        <v>65</v>
      </c>
      <c r="N11" s="14"/>
      <c r="O11" s="14"/>
      <c r="P11" s="14">
        <v>45</v>
      </c>
      <c r="Q11" s="14"/>
      <c r="R11" s="33">
        <f t="shared" si="3"/>
        <v>0</v>
      </c>
      <c r="S11" s="33">
        <v>254</v>
      </c>
      <c r="T11" s="33">
        <v>180</v>
      </c>
      <c r="U11" s="33">
        <f t="shared" si="4"/>
        <v>70.86614173228347</v>
      </c>
      <c r="V11" s="36"/>
      <c r="W11" s="34"/>
      <c r="X11" s="37">
        <v>0</v>
      </c>
      <c r="Y11" s="34">
        <v>0</v>
      </c>
      <c r="Z11" s="30"/>
      <c r="AA11" s="34">
        <v>25</v>
      </c>
      <c r="AB11" s="14"/>
      <c r="AC11" s="14"/>
      <c r="AD11" s="14"/>
    </row>
    <row r="12" spans="1:30" s="22" customFormat="1" ht="49.5" customHeight="1" outlineLevel="1">
      <c r="A12" s="20">
        <v>8</v>
      </c>
      <c r="B12" s="21" t="s">
        <v>7</v>
      </c>
      <c r="C12" s="14">
        <v>185</v>
      </c>
      <c r="D12" s="14">
        <v>150</v>
      </c>
      <c r="E12" s="23">
        <v>700</v>
      </c>
      <c r="F12" s="12">
        <v>320</v>
      </c>
      <c r="G12" s="12">
        <f t="shared" si="0"/>
        <v>45.714285714285715</v>
      </c>
      <c r="H12" s="33">
        <v>650</v>
      </c>
      <c r="I12" s="31">
        <f t="shared" si="1"/>
        <v>300</v>
      </c>
      <c r="J12" s="32">
        <f t="shared" si="2"/>
        <v>46.15384615384615</v>
      </c>
      <c r="K12" s="14">
        <v>80</v>
      </c>
      <c r="L12" s="14">
        <v>220</v>
      </c>
      <c r="M12" s="14"/>
      <c r="N12" s="14"/>
      <c r="O12" s="14"/>
      <c r="P12" s="14">
        <v>0</v>
      </c>
      <c r="Q12" s="14"/>
      <c r="R12" s="33">
        <v>0</v>
      </c>
      <c r="S12" s="33"/>
      <c r="T12" s="33"/>
      <c r="U12" s="33"/>
      <c r="V12" s="36"/>
      <c r="W12" s="34"/>
      <c r="X12" s="37">
        <v>0</v>
      </c>
      <c r="Y12" s="34">
        <v>0</v>
      </c>
      <c r="Z12" s="30"/>
      <c r="AA12" s="34"/>
      <c r="AB12" s="14"/>
      <c r="AC12" s="14"/>
      <c r="AD12" s="14"/>
    </row>
    <row r="13" spans="1:30" s="22" customFormat="1" ht="49.5" customHeight="1" outlineLevel="1">
      <c r="A13" s="20">
        <v>9</v>
      </c>
      <c r="B13" s="21" t="s">
        <v>8</v>
      </c>
      <c r="C13" s="14">
        <v>250</v>
      </c>
      <c r="D13" s="14">
        <v>0</v>
      </c>
      <c r="E13" s="12">
        <v>770</v>
      </c>
      <c r="F13" s="12">
        <v>230</v>
      </c>
      <c r="G13" s="12">
        <f t="shared" si="0"/>
        <v>29.87012987012987</v>
      </c>
      <c r="H13" s="13">
        <v>655</v>
      </c>
      <c r="I13" s="31">
        <f t="shared" si="1"/>
        <v>235</v>
      </c>
      <c r="J13" s="32">
        <f t="shared" si="2"/>
        <v>35.87786259541985</v>
      </c>
      <c r="K13" s="14"/>
      <c r="L13" s="14">
        <v>195</v>
      </c>
      <c r="M13" s="14"/>
      <c r="N13" s="14"/>
      <c r="O13" s="14"/>
      <c r="P13" s="14">
        <v>35</v>
      </c>
      <c r="Q13" s="14">
        <v>40</v>
      </c>
      <c r="R13" s="33">
        <f t="shared" si="3"/>
        <v>114.28571428571428</v>
      </c>
      <c r="S13" s="33"/>
      <c r="T13" s="33"/>
      <c r="U13" s="33"/>
      <c r="V13" s="36"/>
      <c r="W13" s="34">
        <v>60</v>
      </c>
      <c r="X13" s="37">
        <v>3</v>
      </c>
      <c r="Y13" s="34">
        <v>0</v>
      </c>
      <c r="Z13" s="30"/>
      <c r="AA13" s="34"/>
      <c r="AB13" s="14"/>
      <c r="AC13" s="14"/>
      <c r="AD13" s="14"/>
    </row>
    <row r="14" spans="1:30" s="22" customFormat="1" ht="49.5" customHeight="1" outlineLevel="1">
      <c r="A14" s="20">
        <v>10</v>
      </c>
      <c r="B14" s="21" t="s">
        <v>9</v>
      </c>
      <c r="C14" s="14">
        <v>100</v>
      </c>
      <c r="D14" s="14">
        <v>0</v>
      </c>
      <c r="E14" s="23">
        <v>433</v>
      </c>
      <c r="F14" s="12">
        <v>300</v>
      </c>
      <c r="G14" s="12">
        <f t="shared" si="0"/>
        <v>69.28406466512702</v>
      </c>
      <c r="H14" s="33">
        <v>867</v>
      </c>
      <c r="I14" s="31">
        <f t="shared" si="1"/>
        <v>300</v>
      </c>
      <c r="J14" s="32">
        <f t="shared" si="2"/>
        <v>34.602076124567475</v>
      </c>
      <c r="K14" s="14"/>
      <c r="L14" s="14">
        <v>300</v>
      </c>
      <c r="M14" s="14"/>
      <c r="N14" s="14"/>
      <c r="O14" s="14"/>
      <c r="P14" s="14">
        <v>0</v>
      </c>
      <c r="Q14" s="14"/>
      <c r="R14" s="33">
        <v>0</v>
      </c>
      <c r="S14" s="33"/>
      <c r="T14" s="33"/>
      <c r="U14" s="33"/>
      <c r="V14" s="41">
        <v>200</v>
      </c>
      <c r="W14" s="34"/>
      <c r="X14" s="37">
        <v>0</v>
      </c>
      <c r="Y14" s="34">
        <v>0</v>
      </c>
      <c r="Z14" s="30"/>
      <c r="AA14" s="34"/>
      <c r="AB14" s="14"/>
      <c r="AC14" s="14"/>
      <c r="AD14" s="14"/>
    </row>
    <row r="15" spans="1:30" s="22" customFormat="1" ht="49.5" customHeight="1" outlineLevel="1">
      <c r="A15" s="20">
        <v>11</v>
      </c>
      <c r="B15" s="21" t="s">
        <v>10</v>
      </c>
      <c r="C15" s="14">
        <v>150</v>
      </c>
      <c r="D15" s="14">
        <v>0</v>
      </c>
      <c r="E15" s="25">
        <v>839</v>
      </c>
      <c r="F15" s="12">
        <v>640</v>
      </c>
      <c r="G15" s="12">
        <f t="shared" si="0"/>
        <v>76.28128724672229</v>
      </c>
      <c r="H15" s="33">
        <v>525</v>
      </c>
      <c r="I15" s="31">
        <f t="shared" si="1"/>
        <v>325</v>
      </c>
      <c r="J15" s="32">
        <f t="shared" si="2"/>
        <v>61.904761904761905</v>
      </c>
      <c r="K15" s="14">
        <v>65</v>
      </c>
      <c r="L15" s="14">
        <v>170</v>
      </c>
      <c r="M15" s="14">
        <v>20</v>
      </c>
      <c r="N15" s="14"/>
      <c r="O15" s="14">
        <v>10</v>
      </c>
      <c r="P15" s="14">
        <v>60</v>
      </c>
      <c r="Q15" s="14">
        <v>60</v>
      </c>
      <c r="R15" s="33">
        <f t="shared" si="3"/>
        <v>100</v>
      </c>
      <c r="S15" s="33">
        <v>254</v>
      </c>
      <c r="T15" s="33">
        <v>180</v>
      </c>
      <c r="U15" s="33">
        <f t="shared" si="4"/>
        <v>70.86614173228347</v>
      </c>
      <c r="V15" s="36"/>
      <c r="W15" s="34"/>
      <c r="X15" s="37">
        <v>0</v>
      </c>
      <c r="Y15" s="34">
        <v>0</v>
      </c>
      <c r="Z15" s="30"/>
      <c r="AA15" s="34">
        <v>0</v>
      </c>
      <c r="AB15" s="14"/>
      <c r="AC15" s="14"/>
      <c r="AD15" s="14"/>
    </row>
    <row r="16" spans="1:30" s="22" customFormat="1" ht="49.5" customHeight="1" outlineLevel="1">
      <c r="A16" s="20">
        <v>12</v>
      </c>
      <c r="B16" s="21" t="s">
        <v>11</v>
      </c>
      <c r="C16" s="14">
        <v>164</v>
      </c>
      <c r="D16" s="14">
        <v>0</v>
      </c>
      <c r="E16" s="23">
        <v>792</v>
      </c>
      <c r="F16" s="12">
        <v>650</v>
      </c>
      <c r="G16" s="12">
        <f t="shared" si="0"/>
        <v>82.07070707070707</v>
      </c>
      <c r="H16" s="35">
        <v>380</v>
      </c>
      <c r="I16" s="31">
        <f t="shared" si="1"/>
        <v>380</v>
      </c>
      <c r="J16" s="32">
        <f t="shared" si="2"/>
        <v>100</v>
      </c>
      <c r="K16" s="14">
        <v>150</v>
      </c>
      <c r="L16" s="14">
        <v>140</v>
      </c>
      <c r="M16" s="14">
        <v>30</v>
      </c>
      <c r="N16" s="14"/>
      <c r="O16" s="14"/>
      <c r="P16" s="14">
        <v>60</v>
      </c>
      <c r="Q16" s="14">
        <v>60</v>
      </c>
      <c r="R16" s="33">
        <f t="shared" si="3"/>
        <v>100</v>
      </c>
      <c r="S16" s="33">
        <v>166</v>
      </c>
      <c r="T16" s="33">
        <v>162</v>
      </c>
      <c r="U16" s="33">
        <f t="shared" si="4"/>
        <v>97.59036144578313</v>
      </c>
      <c r="V16" s="36"/>
      <c r="W16" s="34"/>
      <c r="X16" s="37">
        <v>0</v>
      </c>
      <c r="Y16" s="34">
        <v>0</v>
      </c>
      <c r="Z16" s="34">
        <v>100</v>
      </c>
      <c r="AA16" s="34"/>
      <c r="AB16" s="14"/>
      <c r="AC16" s="14"/>
      <c r="AD16" s="14"/>
    </row>
    <row r="17" spans="1:30" s="22" customFormat="1" ht="49.5" customHeight="1" outlineLevel="1">
      <c r="A17" s="20">
        <v>13</v>
      </c>
      <c r="B17" s="21" t="s">
        <v>12</v>
      </c>
      <c r="C17" s="14">
        <v>340</v>
      </c>
      <c r="D17" s="14">
        <v>0</v>
      </c>
      <c r="E17" s="23">
        <v>1239</v>
      </c>
      <c r="F17" s="12">
        <v>1100</v>
      </c>
      <c r="G17" s="12">
        <f t="shared" si="0"/>
        <v>88.7812752219532</v>
      </c>
      <c r="H17" s="33">
        <v>681</v>
      </c>
      <c r="I17" s="31">
        <f t="shared" si="1"/>
        <v>681</v>
      </c>
      <c r="J17" s="32">
        <f t="shared" si="2"/>
        <v>100</v>
      </c>
      <c r="K17" s="14">
        <v>175</v>
      </c>
      <c r="L17" s="14">
        <v>421</v>
      </c>
      <c r="M17" s="14"/>
      <c r="N17" s="14"/>
      <c r="O17" s="14"/>
      <c r="P17" s="14">
        <v>86</v>
      </c>
      <c r="Q17" s="14">
        <v>85</v>
      </c>
      <c r="R17" s="33">
        <f t="shared" si="3"/>
        <v>98.83720930232558</v>
      </c>
      <c r="S17" s="33">
        <v>316</v>
      </c>
      <c r="T17" s="33">
        <v>316</v>
      </c>
      <c r="U17" s="33">
        <f t="shared" si="4"/>
        <v>100</v>
      </c>
      <c r="V17" s="36"/>
      <c r="W17" s="34"/>
      <c r="X17" s="37">
        <v>0</v>
      </c>
      <c r="Y17" s="34">
        <v>91</v>
      </c>
      <c r="Z17" s="30"/>
      <c r="AA17" s="30"/>
      <c r="AB17" s="14"/>
      <c r="AC17" s="14"/>
      <c r="AD17" s="14"/>
    </row>
    <row r="18" spans="1:30" s="28" customFormat="1" ht="49.5" customHeight="1">
      <c r="A18" s="20">
        <v>14</v>
      </c>
      <c r="B18" s="21" t="s">
        <v>18</v>
      </c>
      <c r="C18" s="14">
        <v>130</v>
      </c>
      <c r="D18" s="14">
        <v>0</v>
      </c>
      <c r="E18" s="23">
        <v>885</v>
      </c>
      <c r="F18" s="12">
        <v>480</v>
      </c>
      <c r="G18" s="12">
        <f t="shared" si="0"/>
        <v>54.23728813559322</v>
      </c>
      <c r="H18" s="33">
        <v>635</v>
      </c>
      <c r="I18" s="31">
        <f t="shared" si="1"/>
        <v>280</v>
      </c>
      <c r="J18" s="32">
        <f t="shared" si="2"/>
        <v>44.09448818897638</v>
      </c>
      <c r="K18" s="14">
        <v>50</v>
      </c>
      <c r="L18" s="14">
        <v>30</v>
      </c>
      <c r="M18" s="14">
        <v>100</v>
      </c>
      <c r="N18" s="14"/>
      <c r="O18" s="14"/>
      <c r="P18" s="14">
        <v>100</v>
      </c>
      <c r="Q18" s="14">
        <v>100</v>
      </c>
      <c r="R18" s="33">
        <f t="shared" si="3"/>
        <v>100</v>
      </c>
      <c r="S18" s="33">
        <v>150</v>
      </c>
      <c r="T18" s="33">
        <v>150</v>
      </c>
      <c r="U18" s="33">
        <f t="shared" si="4"/>
        <v>100</v>
      </c>
      <c r="V18" s="36"/>
      <c r="W18" s="34"/>
      <c r="X18" s="37">
        <v>0</v>
      </c>
      <c r="Y18" s="34">
        <v>0</v>
      </c>
      <c r="Z18" s="42"/>
      <c r="AA18" s="42"/>
      <c r="AB18" s="46"/>
      <c r="AC18" s="46"/>
      <c r="AD18" s="46"/>
    </row>
    <row r="19" spans="1:30" s="28" customFormat="1" ht="49.5" customHeight="1">
      <c r="A19" s="20">
        <v>15</v>
      </c>
      <c r="B19" s="21" t="s">
        <v>22</v>
      </c>
      <c r="C19" s="14">
        <v>30</v>
      </c>
      <c r="D19" s="14">
        <v>0</v>
      </c>
      <c r="E19" s="23">
        <v>796</v>
      </c>
      <c r="F19" s="12">
        <v>100</v>
      </c>
      <c r="G19" s="12">
        <f t="shared" si="0"/>
        <v>12.562814070351758</v>
      </c>
      <c r="H19" s="33">
        <v>572</v>
      </c>
      <c r="I19" s="31">
        <f t="shared" si="1"/>
        <v>80</v>
      </c>
      <c r="J19" s="32">
        <f t="shared" si="2"/>
        <v>13.986013986013987</v>
      </c>
      <c r="K19" s="14">
        <v>50</v>
      </c>
      <c r="L19" s="14">
        <v>30</v>
      </c>
      <c r="M19" s="34"/>
      <c r="N19" s="34"/>
      <c r="O19" s="34"/>
      <c r="P19" s="14">
        <v>0</v>
      </c>
      <c r="Q19" s="14"/>
      <c r="R19" s="33">
        <v>0</v>
      </c>
      <c r="S19" s="33"/>
      <c r="T19" s="33"/>
      <c r="U19" s="33"/>
      <c r="V19" s="38"/>
      <c r="W19" s="39"/>
      <c r="X19" s="40">
        <v>0</v>
      </c>
      <c r="Y19" s="39">
        <v>0</v>
      </c>
      <c r="Z19" s="38"/>
      <c r="AA19" s="38"/>
      <c r="AB19" s="46"/>
      <c r="AC19" s="46"/>
      <c r="AD19" s="46"/>
    </row>
    <row r="20" spans="1:30" s="45" customFormat="1" ht="49.5" customHeight="1">
      <c r="A20" s="43"/>
      <c r="B20" s="44" t="s">
        <v>17</v>
      </c>
      <c r="C20" s="34">
        <f>SUM(C5:C19)</f>
        <v>2839</v>
      </c>
      <c r="D20" s="34">
        <f>SUM(D5:D19)</f>
        <v>350</v>
      </c>
      <c r="E20" s="13">
        <f>SUM(E5:E19)</f>
        <v>15572</v>
      </c>
      <c r="F20" s="13">
        <f>SUM(F5:F19)</f>
        <v>9200</v>
      </c>
      <c r="G20" s="13">
        <f t="shared" si="0"/>
        <v>59.080400719239655</v>
      </c>
      <c r="H20" s="13">
        <f>SUM(H5:H19)</f>
        <v>10351</v>
      </c>
      <c r="I20" s="13">
        <f>SUM(I5:I19)</f>
        <v>5651</v>
      </c>
      <c r="J20" s="47">
        <f t="shared" si="2"/>
        <v>54.59375905709594</v>
      </c>
      <c r="K20" s="13">
        <f aca="true" t="shared" si="5" ref="K20:Q20">SUM(K5:K19)</f>
        <v>1380</v>
      </c>
      <c r="L20" s="13">
        <f t="shared" si="5"/>
        <v>3282</v>
      </c>
      <c r="M20" s="13">
        <f t="shared" si="5"/>
        <v>432</v>
      </c>
      <c r="N20" s="13">
        <f t="shared" si="5"/>
        <v>0</v>
      </c>
      <c r="O20" s="13">
        <f t="shared" si="5"/>
        <v>112</v>
      </c>
      <c r="P20" s="13">
        <f t="shared" si="5"/>
        <v>676</v>
      </c>
      <c r="Q20" s="13">
        <f t="shared" si="5"/>
        <v>445</v>
      </c>
      <c r="R20" s="33">
        <f t="shared" si="3"/>
        <v>65.8284023668639</v>
      </c>
      <c r="S20" s="33">
        <f>SUM(S5:S19)</f>
        <v>3638</v>
      </c>
      <c r="T20" s="33">
        <f aca="true" t="shared" si="6" ref="T20:Z20">SUM(T5:T19)</f>
        <v>2343</v>
      </c>
      <c r="U20" s="33">
        <f t="shared" si="4"/>
        <v>64.40351841671247</v>
      </c>
      <c r="V20" s="33">
        <f t="shared" si="6"/>
        <v>250</v>
      </c>
      <c r="W20" s="33">
        <f t="shared" si="6"/>
        <v>75</v>
      </c>
      <c r="X20" s="33">
        <f t="shared" si="6"/>
        <v>3</v>
      </c>
      <c r="Y20" s="33">
        <f t="shared" si="6"/>
        <v>91</v>
      </c>
      <c r="Z20" s="33">
        <f t="shared" si="6"/>
        <v>100</v>
      </c>
      <c r="AA20" s="33">
        <f>SUM(AA5:AA19)</f>
        <v>175</v>
      </c>
      <c r="AB20" s="39">
        <f>SUM(AB7:AB19)</f>
        <v>0</v>
      </c>
      <c r="AC20" s="39">
        <v>0</v>
      </c>
      <c r="AD20" s="39">
        <v>0</v>
      </c>
    </row>
    <row r="21" spans="1:30" s="28" customFormat="1" ht="49.5" customHeight="1">
      <c r="A21" s="20">
        <v>16</v>
      </c>
      <c r="B21" s="21" t="s">
        <v>66</v>
      </c>
      <c r="C21" s="14">
        <v>100</v>
      </c>
      <c r="D21" s="14">
        <v>60</v>
      </c>
      <c r="E21" s="12">
        <v>384</v>
      </c>
      <c r="F21" s="12">
        <v>150</v>
      </c>
      <c r="G21" s="12">
        <f t="shared" si="0"/>
        <v>39.0625</v>
      </c>
      <c r="H21" s="12">
        <v>334</v>
      </c>
      <c r="I21" s="13">
        <f aca="true" t="shared" si="7" ref="I21:I29">K21+L21+M21+N21+O21+Q21</f>
        <v>145</v>
      </c>
      <c r="J21" s="47">
        <f t="shared" si="2"/>
        <v>43.41317365269461</v>
      </c>
      <c r="K21" s="12">
        <v>85</v>
      </c>
      <c r="L21" s="12">
        <v>60</v>
      </c>
      <c r="M21" s="12"/>
      <c r="N21" s="12"/>
      <c r="O21" s="12"/>
      <c r="P21" s="12">
        <v>34</v>
      </c>
      <c r="Q21" s="12"/>
      <c r="R21" s="33">
        <f t="shared" si="3"/>
        <v>0</v>
      </c>
      <c r="S21" s="23">
        <v>0</v>
      </c>
      <c r="T21" s="23"/>
      <c r="U21" s="33">
        <v>0</v>
      </c>
      <c r="V21" s="23"/>
      <c r="W21" s="23"/>
      <c r="X21" s="23"/>
      <c r="Y21" s="23"/>
      <c r="Z21" s="23"/>
      <c r="AA21" s="23"/>
      <c r="AB21" s="46"/>
      <c r="AC21" s="46"/>
      <c r="AD21" s="46"/>
    </row>
    <row r="22" spans="1:30" s="28" customFormat="1" ht="49.5" customHeight="1">
      <c r="A22" s="20">
        <v>17</v>
      </c>
      <c r="B22" s="21" t="s">
        <v>67</v>
      </c>
      <c r="C22" s="14">
        <v>50</v>
      </c>
      <c r="D22" s="14"/>
      <c r="E22" s="12">
        <v>741</v>
      </c>
      <c r="F22" s="12">
        <v>40</v>
      </c>
      <c r="G22" s="12">
        <f t="shared" si="0"/>
        <v>5.398110661268556</v>
      </c>
      <c r="H22" s="12">
        <v>590</v>
      </c>
      <c r="I22" s="13">
        <f t="shared" si="7"/>
        <v>30</v>
      </c>
      <c r="J22" s="47">
        <f t="shared" si="2"/>
        <v>5.084745762711865</v>
      </c>
      <c r="K22" s="12"/>
      <c r="L22" s="12"/>
      <c r="M22" s="12">
        <v>30</v>
      </c>
      <c r="N22" s="12"/>
      <c r="O22" s="12"/>
      <c r="P22" s="12">
        <v>0</v>
      </c>
      <c r="Q22" s="12"/>
      <c r="R22" s="33">
        <v>0</v>
      </c>
      <c r="S22" s="23">
        <v>80</v>
      </c>
      <c r="T22" s="23"/>
      <c r="U22" s="33">
        <f t="shared" si="4"/>
        <v>0</v>
      </c>
      <c r="V22" s="23"/>
      <c r="W22" s="23"/>
      <c r="X22" s="23"/>
      <c r="Y22" s="23"/>
      <c r="Z22" s="23"/>
      <c r="AA22" s="23"/>
      <c r="AB22" s="46"/>
      <c r="AC22" s="46"/>
      <c r="AD22" s="46"/>
    </row>
    <row r="23" spans="1:30" s="28" customFormat="1" ht="49.5" customHeight="1">
      <c r="A23" s="20">
        <v>18</v>
      </c>
      <c r="B23" s="21" t="s">
        <v>68</v>
      </c>
      <c r="C23" s="14">
        <v>110</v>
      </c>
      <c r="D23" s="14"/>
      <c r="E23" s="12">
        <v>396</v>
      </c>
      <c r="F23" s="12">
        <v>395</v>
      </c>
      <c r="G23" s="12">
        <f t="shared" si="0"/>
        <v>99.74747474747475</v>
      </c>
      <c r="H23" s="12">
        <v>395</v>
      </c>
      <c r="I23" s="13">
        <f t="shared" si="7"/>
        <v>395</v>
      </c>
      <c r="J23" s="47">
        <f t="shared" si="2"/>
        <v>100</v>
      </c>
      <c r="K23" s="12">
        <v>225</v>
      </c>
      <c r="L23" s="12">
        <v>170</v>
      </c>
      <c r="M23" s="12">
        <v>0</v>
      </c>
      <c r="N23" s="12"/>
      <c r="O23" s="12"/>
      <c r="P23" s="12">
        <v>0</v>
      </c>
      <c r="Q23" s="12"/>
      <c r="R23" s="33">
        <v>0</v>
      </c>
      <c r="S23" s="23">
        <v>0</v>
      </c>
      <c r="T23" s="23"/>
      <c r="U23" s="33">
        <v>0</v>
      </c>
      <c r="V23" s="23"/>
      <c r="W23" s="23"/>
      <c r="X23" s="23"/>
      <c r="Y23" s="23"/>
      <c r="Z23" s="23"/>
      <c r="AA23" s="23"/>
      <c r="AB23" s="46"/>
      <c r="AC23" s="46"/>
      <c r="AD23" s="46"/>
    </row>
    <row r="24" spans="1:30" s="28" customFormat="1" ht="49.5" customHeight="1">
      <c r="A24" s="20">
        <v>19</v>
      </c>
      <c r="B24" s="21" t="s">
        <v>69</v>
      </c>
      <c r="C24" s="14">
        <v>150</v>
      </c>
      <c r="D24" s="14"/>
      <c r="E24" s="12">
        <v>880</v>
      </c>
      <c r="F24" s="12">
        <v>600</v>
      </c>
      <c r="G24" s="12">
        <f t="shared" si="0"/>
        <v>68.18181818181817</v>
      </c>
      <c r="H24" s="12">
        <v>550</v>
      </c>
      <c r="I24" s="13">
        <f t="shared" si="7"/>
        <v>570</v>
      </c>
      <c r="J24" s="47">
        <f t="shared" si="2"/>
        <v>103.63636363636364</v>
      </c>
      <c r="K24" s="12">
        <v>260</v>
      </c>
      <c r="L24" s="12">
        <v>255</v>
      </c>
      <c r="M24" s="12">
        <v>55</v>
      </c>
      <c r="N24" s="12"/>
      <c r="O24" s="12"/>
      <c r="P24" s="12">
        <v>30</v>
      </c>
      <c r="Q24" s="12"/>
      <c r="R24" s="33">
        <f t="shared" si="3"/>
        <v>0</v>
      </c>
      <c r="S24" s="23">
        <v>180</v>
      </c>
      <c r="T24" s="23"/>
      <c r="U24" s="33">
        <f t="shared" si="4"/>
        <v>0</v>
      </c>
      <c r="V24" s="23"/>
      <c r="W24" s="23"/>
      <c r="X24" s="23"/>
      <c r="Y24" s="23"/>
      <c r="Z24" s="23"/>
      <c r="AA24" s="23"/>
      <c r="AB24" s="46"/>
      <c r="AC24" s="46"/>
      <c r="AD24" s="46"/>
    </row>
    <row r="25" spans="1:30" s="28" customFormat="1" ht="49.5" customHeight="1">
      <c r="A25" s="20">
        <v>20</v>
      </c>
      <c r="B25" s="21" t="s">
        <v>70</v>
      </c>
      <c r="C25" s="14">
        <v>15</v>
      </c>
      <c r="D25" s="14"/>
      <c r="E25" s="12">
        <v>479</v>
      </c>
      <c r="F25" s="12">
        <v>30</v>
      </c>
      <c r="G25" s="12">
        <f t="shared" si="0"/>
        <v>6.263048016701461</v>
      </c>
      <c r="H25" s="12">
        <v>372</v>
      </c>
      <c r="I25" s="13">
        <f t="shared" si="7"/>
        <v>15</v>
      </c>
      <c r="J25" s="47">
        <f t="shared" si="2"/>
        <v>4.032258064516129</v>
      </c>
      <c r="K25" s="12">
        <v>15</v>
      </c>
      <c r="L25" s="12"/>
      <c r="M25" s="12"/>
      <c r="N25" s="12"/>
      <c r="O25" s="12"/>
      <c r="P25" s="12">
        <v>0</v>
      </c>
      <c r="Q25" s="12"/>
      <c r="R25" s="33">
        <v>0</v>
      </c>
      <c r="S25" s="23">
        <v>60</v>
      </c>
      <c r="T25" s="23"/>
      <c r="U25" s="33">
        <f t="shared" si="4"/>
        <v>0</v>
      </c>
      <c r="V25" s="23"/>
      <c r="W25" s="23"/>
      <c r="X25" s="23"/>
      <c r="Y25" s="23"/>
      <c r="Z25" s="23"/>
      <c r="AA25" s="23"/>
      <c r="AB25" s="46"/>
      <c r="AC25" s="46"/>
      <c r="AD25" s="46"/>
    </row>
    <row r="26" spans="1:30" s="28" customFormat="1" ht="49.5" customHeight="1">
      <c r="A26" s="20">
        <v>21</v>
      </c>
      <c r="B26" s="21" t="s">
        <v>71</v>
      </c>
      <c r="C26" s="14">
        <v>100</v>
      </c>
      <c r="D26" s="14"/>
      <c r="E26" s="12">
        <v>529</v>
      </c>
      <c r="F26" s="12">
        <v>0</v>
      </c>
      <c r="G26" s="12">
        <f t="shared" si="0"/>
        <v>0</v>
      </c>
      <c r="H26" s="12">
        <v>528</v>
      </c>
      <c r="I26" s="13">
        <f t="shared" si="7"/>
        <v>0</v>
      </c>
      <c r="J26" s="47">
        <f t="shared" si="2"/>
        <v>0</v>
      </c>
      <c r="K26" s="12"/>
      <c r="L26" s="12"/>
      <c r="M26" s="12"/>
      <c r="N26" s="12"/>
      <c r="O26" s="12"/>
      <c r="P26" s="12">
        <v>0</v>
      </c>
      <c r="Q26" s="12"/>
      <c r="R26" s="33">
        <v>0</v>
      </c>
      <c r="S26" s="23">
        <v>0</v>
      </c>
      <c r="T26" s="23"/>
      <c r="U26" s="33">
        <v>0</v>
      </c>
      <c r="V26" s="23"/>
      <c r="W26" s="23"/>
      <c r="X26" s="23"/>
      <c r="Y26" s="23"/>
      <c r="Z26" s="23"/>
      <c r="AA26" s="23"/>
      <c r="AB26" s="46"/>
      <c r="AC26" s="46"/>
      <c r="AD26" s="46"/>
    </row>
    <row r="27" spans="1:30" s="28" customFormat="1" ht="49.5" customHeight="1">
      <c r="A27" s="20">
        <v>22</v>
      </c>
      <c r="B27" s="21" t="s">
        <v>72</v>
      </c>
      <c r="C27" s="14">
        <v>140</v>
      </c>
      <c r="D27" s="14"/>
      <c r="E27" s="12">
        <v>626</v>
      </c>
      <c r="F27" s="12">
        <v>290</v>
      </c>
      <c r="G27" s="12">
        <f t="shared" si="0"/>
        <v>46.325878594249204</v>
      </c>
      <c r="H27" s="12">
        <v>626</v>
      </c>
      <c r="I27" s="13">
        <f t="shared" si="7"/>
        <v>220</v>
      </c>
      <c r="J27" s="47">
        <f t="shared" si="2"/>
        <v>35.14376996805112</v>
      </c>
      <c r="K27" s="12">
        <v>150</v>
      </c>
      <c r="L27" s="12"/>
      <c r="M27" s="12"/>
      <c r="N27" s="12"/>
      <c r="O27" s="12"/>
      <c r="P27" s="12">
        <v>70</v>
      </c>
      <c r="Q27" s="12">
        <v>70</v>
      </c>
      <c r="R27" s="33">
        <f t="shared" si="3"/>
        <v>100</v>
      </c>
      <c r="S27" s="23">
        <v>0</v>
      </c>
      <c r="T27" s="23"/>
      <c r="U27" s="33">
        <v>0</v>
      </c>
      <c r="V27" s="23"/>
      <c r="W27" s="23"/>
      <c r="X27" s="23"/>
      <c r="Y27" s="23"/>
      <c r="Z27" s="23"/>
      <c r="AA27" s="23"/>
      <c r="AB27" s="46"/>
      <c r="AC27" s="46"/>
      <c r="AD27" s="46">
        <v>49</v>
      </c>
    </row>
    <row r="28" spans="1:30" s="28" customFormat="1" ht="49.5" customHeight="1">
      <c r="A28" s="20">
        <v>23</v>
      </c>
      <c r="B28" s="21" t="s">
        <v>73</v>
      </c>
      <c r="C28" s="14">
        <v>33</v>
      </c>
      <c r="D28" s="14"/>
      <c r="E28" s="12">
        <v>160</v>
      </c>
      <c r="F28" s="12">
        <v>160</v>
      </c>
      <c r="G28" s="12">
        <f t="shared" si="0"/>
        <v>100</v>
      </c>
      <c r="H28" s="12">
        <v>136</v>
      </c>
      <c r="I28" s="13">
        <f t="shared" si="7"/>
        <v>136</v>
      </c>
      <c r="J28" s="47">
        <f t="shared" si="2"/>
        <v>100</v>
      </c>
      <c r="K28" s="12">
        <v>86</v>
      </c>
      <c r="L28" s="12">
        <v>40</v>
      </c>
      <c r="M28" s="12">
        <v>10</v>
      </c>
      <c r="N28" s="12"/>
      <c r="O28" s="12"/>
      <c r="P28" s="12">
        <v>0</v>
      </c>
      <c r="Q28" s="12"/>
      <c r="R28" s="33">
        <v>0</v>
      </c>
      <c r="S28" s="23">
        <v>21</v>
      </c>
      <c r="T28" s="23">
        <v>21</v>
      </c>
      <c r="U28" s="33">
        <f t="shared" si="4"/>
        <v>100</v>
      </c>
      <c r="V28" s="23"/>
      <c r="W28" s="23"/>
      <c r="X28" s="23"/>
      <c r="Y28" s="23"/>
      <c r="Z28" s="23"/>
      <c r="AA28" s="23"/>
      <c r="AB28" s="46"/>
      <c r="AC28" s="46"/>
      <c r="AD28" s="46"/>
    </row>
    <row r="29" spans="1:30" s="28" customFormat="1" ht="49.5" customHeight="1">
      <c r="A29" s="20">
        <v>24</v>
      </c>
      <c r="B29" s="21" t="s">
        <v>74</v>
      </c>
      <c r="C29" s="14">
        <v>40</v>
      </c>
      <c r="D29" s="14"/>
      <c r="E29" s="12">
        <v>324</v>
      </c>
      <c r="F29" s="12">
        <v>324</v>
      </c>
      <c r="G29" s="12">
        <f t="shared" si="0"/>
        <v>100</v>
      </c>
      <c r="H29" s="12">
        <v>300</v>
      </c>
      <c r="I29" s="13">
        <f t="shared" si="7"/>
        <v>300</v>
      </c>
      <c r="J29" s="47">
        <f t="shared" si="2"/>
        <v>100</v>
      </c>
      <c r="K29" s="12">
        <v>110</v>
      </c>
      <c r="L29" s="12">
        <v>120</v>
      </c>
      <c r="M29" s="12">
        <v>60</v>
      </c>
      <c r="N29" s="12"/>
      <c r="O29" s="12"/>
      <c r="P29" s="12">
        <v>0</v>
      </c>
      <c r="Q29" s="12">
        <v>10</v>
      </c>
      <c r="R29" s="33">
        <v>0</v>
      </c>
      <c r="S29" s="23">
        <v>24</v>
      </c>
      <c r="T29" s="23">
        <v>4</v>
      </c>
      <c r="U29" s="33">
        <f t="shared" si="4"/>
        <v>16.666666666666664</v>
      </c>
      <c r="V29" s="23"/>
      <c r="W29" s="23"/>
      <c r="X29" s="23"/>
      <c r="Y29" s="23"/>
      <c r="Z29" s="23">
        <v>20</v>
      </c>
      <c r="AA29" s="23"/>
      <c r="AB29" s="46"/>
      <c r="AC29" s="46"/>
      <c r="AD29" s="46"/>
    </row>
    <row r="30" spans="1:30" s="48" customFormat="1" ht="49.5" customHeight="1" outlineLevel="1">
      <c r="A30" s="36"/>
      <c r="B30" s="17" t="s">
        <v>19</v>
      </c>
      <c r="C30" s="18">
        <v>1013</v>
      </c>
      <c r="D30" s="18">
        <v>60</v>
      </c>
      <c r="E30" s="18">
        <v>8036</v>
      </c>
      <c r="F30" s="13">
        <v>3284</v>
      </c>
      <c r="G30" s="12">
        <f t="shared" si="0"/>
        <v>40.866102538576406</v>
      </c>
      <c r="H30" s="13">
        <v>6509.6</v>
      </c>
      <c r="I30" s="13">
        <f>K30+L30+M30+N30+O30+Q30</f>
        <v>2844</v>
      </c>
      <c r="J30" s="47">
        <f t="shared" si="2"/>
        <v>43.689320388349515</v>
      </c>
      <c r="K30" s="13">
        <v>1273</v>
      </c>
      <c r="L30" s="13">
        <v>1235</v>
      </c>
      <c r="M30" s="13">
        <v>238</v>
      </c>
      <c r="N30" s="13"/>
      <c r="O30" s="13">
        <v>0</v>
      </c>
      <c r="P30" s="13">
        <v>159</v>
      </c>
      <c r="Q30" s="13">
        <v>98</v>
      </c>
      <c r="R30" s="33">
        <f t="shared" si="3"/>
        <v>61.63522012578616</v>
      </c>
      <c r="S30" s="13">
        <v>740.7</v>
      </c>
      <c r="T30" s="13">
        <v>151</v>
      </c>
      <c r="U30" s="33">
        <f t="shared" si="4"/>
        <v>20.386121236668014</v>
      </c>
      <c r="V30" s="13"/>
      <c r="W30" s="13"/>
      <c r="X30" s="13"/>
      <c r="Y30" s="13"/>
      <c r="Z30" s="13">
        <v>50</v>
      </c>
      <c r="AA30" s="13">
        <v>40</v>
      </c>
      <c r="AB30" s="34">
        <v>9</v>
      </c>
      <c r="AC30" s="34">
        <v>34</v>
      </c>
      <c r="AD30" s="34">
        <v>49</v>
      </c>
    </row>
    <row r="31" spans="1:30" s="19" customFormat="1" ht="49.5" customHeight="1" outlineLevel="1">
      <c r="A31" s="16"/>
      <c r="B31" s="17" t="s">
        <v>20</v>
      </c>
      <c r="C31" s="18">
        <f>C30+C20</f>
        <v>3852</v>
      </c>
      <c r="D31" s="18">
        <f>D30+D20</f>
        <v>410</v>
      </c>
      <c r="E31" s="33">
        <f>E30+E20</f>
        <v>23608</v>
      </c>
      <c r="F31" s="33">
        <f>F30+F20</f>
        <v>12484</v>
      </c>
      <c r="G31" s="12">
        <f t="shared" si="0"/>
        <v>52.88037953236191</v>
      </c>
      <c r="H31" s="33">
        <f>SUM(H20+H30)</f>
        <v>16860.6</v>
      </c>
      <c r="I31" s="33">
        <f>SUM(I20+I30)</f>
        <v>8495</v>
      </c>
      <c r="J31" s="32">
        <f t="shared" si="2"/>
        <v>50.383734861155595</v>
      </c>
      <c r="K31" s="33">
        <f>SUM(K20+K30)</f>
        <v>2653</v>
      </c>
      <c r="L31" s="33">
        <f aca="true" t="shared" si="8" ref="L31:Q31">SUM(L20+L30)</f>
        <v>4517</v>
      </c>
      <c r="M31" s="33">
        <f t="shared" si="8"/>
        <v>670</v>
      </c>
      <c r="N31" s="33">
        <f t="shared" si="8"/>
        <v>0</v>
      </c>
      <c r="O31" s="33">
        <f t="shared" si="8"/>
        <v>112</v>
      </c>
      <c r="P31" s="33">
        <f t="shared" si="8"/>
        <v>835</v>
      </c>
      <c r="Q31" s="33">
        <f t="shared" si="8"/>
        <v>543</v>
      </c>
      <c r="R31" s="33">
        <f t="shared" si="3"/>
        <v>65.02994011976048</v>
      </c>
      <c r="S31" s="33">
        <f>SUM(S20+S30)</f>
        <v>4378.7</v>
      </c>
      <c r="T31" s="33">
        <f>SUM(T20+T30)</f>
        <v>2494</v>
      </c>
      <c r="U31" s="33">
        <f t="shared" si="4"/>
        <v>56.95754447667116</v>
      </c>
      <c r="V31" s="33">
        <f>SUM(V20:V30)</f>
        <v>250</v>
      </c>
      <c r="W31" s="33">
        <f>SUM(W20:W30)</f>
        <v>75</v>
      </c>
      <c r="X31" s="33">
        <f>SUM(X20:X30)</f>
        <v>3</v>
      </c>
      <c r="Y31" s="33">
        <f>SUM(Y20:Y30)</f>
        <v>91</v>
      </c>
      <c r="Z31" s="33">
        <f>SUM(Z20+Z30)</f>
        <v>150</v>
      </c>
      <c r="AA31" s="33">
        <f>SUM(AA20+AA30)</f>
        <v>215</v>
      </c>
      <c r="AB31" s="33">
        <f>SUM(AB20+AB30)</f>
        <v>9</v>
      </c>
      <c r="AC31" s="33">
        <f>SUM(AC20+AC30)</f>
        <v>34</v>
      </c>
      <c r="AD31" s="34">
        <f>AD30+AD20</f>
        <v>49</v>
      </c>
    </row>
    <row r="32" spans="1:29" ht="30.75">
      <c r="A32" s="7"/>
      <c r="B32" s="11"/>
      <c r="C32" s="11"/>
      <c r="D32" s="11"/>
      <c r="AC32" s="1">
        <f>SUM(AC7:AC20)</f>
        <v>0</v>
      </c>
    </row>
    <row r="33" spans="1:4" ht="30.75">
      <c r="A33" s="7"/>
      <c r="B33" s="11"/>
      <c r="C33" s="11"/>
      <c r="D33" s="11"/>
    </row>
    <row r="34" spans="1:4" ht="30.75">
      <c r="A34" s="7"/>
      <c r="B34" s="11"/>
      <c r="C34" s="11"/>
      <c r="D34" s="11"/>
    </row>
    <row r="35" spans="1:4" ht="30.75">
      <c r="A35" s="7"/>
      <c r="B35" s="6"/>
      <c r="C35" s="6"/>
      <c r="D35" s="6"/>
    </row>
    <row r="36" spans="1:4" ht="30.75">
      <c r="A36" s="7"/>
      <c r="B36" s="6"/>
      <c r="C36" s="6"/>
      <c r="D36" s="6"/>
    </row>
    <row r="37" spans="1:4" ht="30.75">
      <c r="A37" s="7"/>
      <c r="B37" s="6"/>
      <c r="C37" s="6"/>
      <c r="D37" s="6"/>
    </row>
    <row r="38" spans="1:4" ht="30.75">
      <c r="A38" s="7"/>
      <c r="B38" s="6"/>
      <c r="C38" s="6"/>
      <c r="D38" s="6"/>
    </row>
    <row r="39" spans="1:4" ht="30.75">
      <c r="A39" s="7"/>
      <c r="B39" s="6"/>
      <c r="C39" s="6"/>
      <c r="D39" s="6"/>
    </row>
    <row r="40" spans="1:4" ht="30.75">
      <c r="A40" s="7"/>
      <c r="B40" s="6"/>
      <c r="C40" s="6"/>
      <c r="D40" s="6"/>
    </row>
    <row r="41" spans="1:4" ht="30.75">
      <c r="A41" s="7"/>
      <c r="B41" s="6"/>
      <c r="C41" s="6"/>
      <c r="D41" s="6"/>
    </row>
    <row r="42" spans="1:4" ht="30.75">
      <c r="A42" s="7"/>
      <c r="B42" s="6"/>
      <c r="C42" s="6"/>
      <c r="D42" s="6"/>
    </row>
    <row r="43" spans="1:4" ht="30.75">
      <c r="A43" s="7"/>
      <c r="B43" s="6"/>
      <c r="C43" s="6"/>
      <c r="D43" s="6"/>
    </row>
    <row r="44" spans="1:4" ht="30.75">
      <c r="A44" s="7"/>
      <c r="B44" s="6"/>
      <c r="C44" s="6"/>
      <c r="D44" s="6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16.5">
      <c r="B404" s="1"/>
    </row>
    <row r="405" ht="16.5">
      <c r="B405" s="1"/>
    </row>
    <row r="406" ht="16.5">
      <c r="B406" s="1"/>
    </row>
    <row r="407" ht="16.5">
      <c r="B407" s="1"/>
    </row>
    <row r="408" ht="16.5">
      <c r="B408" s="1"/>
    </row>
    <row r="409" ht="16.5">
      <c r="B409" s="1"/>
    </row>
    <row r="410" ht="16.5">
      <c r="B410" s="1"/>
    </row>
    <row r="411" ht="16.5">
      <c r="B411" s="1"/>
    </row>
    <row r="412" ht="6" customHeight="1">
      <c r="B412" s="1"/>
    </row>
    <row r="413" ht="16.5" hidden="1">
      <c r="B413" s="1"/>
    </row>
    <row r="414" ht="16.5" hidden="1">
      <c r="B414" s="1"/>
    </row>
    <row r="415" ht="16.5" hidden="1">
      <c r="B415" s="1"/>
    </row>
    <row r="416" ht="16.5" hidden="1">
      <c r="B416" s="1"/>
    </row>
    <row r="417" ht="16.5" hidden="1">
      <c r="B417" s="1"/>
    </row>
    <row r="418" ht="16.5" hidden="1">
      <c r="B418" s="1"/>
    </row>
    <row r="419" ht="16.5" hidden="1">
      <c r="B419" s="1"/>
    </row>
    <row r="420" ht="16.5" hidden="1">
      <c r="B420" s="1"/>
    </row>
    <row r="421" ht="16.5" hidden="1">
      <c r="B421" s="1"/>
    </row>
    <row r="422" ht="16.5" hidden="1">
      <c r="B422" s="1"/>
    </row>
    <row r="423" ht="16.5" hidden="1">
      <c r="B423" s="1"/>
    </row>
    <row r="424" ht="16.5" hidden="1">
      <c r="B424" s="1"/>
    </row>
    <row r="425" ht="16.5" hidden="1">
      <c r="B425" s="1"/>
    </row>
    <row r="426" ht="16.5" hidden="1">
      <c r="B426" s="1"/>
    </row>
    <row r="427" ht="16.5" hidden="1">
      <c r="B427" s="1"/>
    </row>
    <row r="428" ht="16.5" hidden="1">
      <c r="B428" s="1"/>
    </row>
    <row r="429" ht="16.5" hidden="1">
      <c r="B429" s="1"/>
    </row>
    <row r="430" ht="16.5" hidden="1">
      <c r="B430" s="1"/>
    </row>
    <row r="431" ht="16.5" hidden="1">
      <c r="B431" s="1"/>
    </row>
    <row r="432" ht="16.5" hidden="1">
      <c r="B432" s="1"/>
    </row>
    <row r="433" ht="16.5" hidden="1">
      <c r="B433" s="1"/>
    </row>
    <row r="434" ht="16.5" hidden="1">
      <c r="B434" s="1"/>
    </row>
    <row r="435" ht="16.5" hidden="1">
      <c r="B435" s="1"/>
    </row>
    <row r="436" ht="16.5" hidden="1">
      <c r="B436" s="1"/>
    </row>
    <row r="437" ht="16.5" hidden="1">
      <c r="B437" s="1"/>
    </row>
    <row r="438" ht="16.5" hidden="1">
      <c r="B438" s="1"/>
    </row>
    <row r="439" ht="16.5" hidden="1"/>
  </sheetData>
  <sheetProtection/>
  <mergeCells count="34">
    <mergeCell ref="AD2:AD4"/>
    <mergeCell ref="E3:G3"/>
    <mergeCell ref="E2:G2"/>
    <mergeCell ref="Y2:Y4"/>
    <mergeCell ref="J3:J4"/>
    <mergeCell ref="M3:M4"/>
    <mergeCell ref="X2:X4"/>
    <mergeCell ref="O3:O4"/>
    <mergeCell ref="H3:H4"/>
    <mergeCell ref="AB2:AC2"/>
    <mergeCell ref="AB3:AB4"/>
    <mergeCell ref="AC3:AC4"/>
    <mergeCell ref="U3:U4"/>
    <mergeCell ref="P3:R3"/>
    <mergeCell ref="W2:W4"/>
    <mergeCell ref="Z2:AA2"/>
    <mergeCell ref="S3:S4"/>
    <mergeCell ref="K2:R2"/>
    <mergeCell ref="V2:V4"/>
    <mergeCell ref="Z3:Z4"/>
    <mergeCell ref="AA3:AA4"/>
    <mergeCell ref="K3:K4"/>
    <mergeCell ref="L3:L4"/>
    <mergeCell ref="C1:AA1"/>
    <mergeCell ref="A2:A4"/>
    <mergeCell ref="B2:B4"/>
    <mergeCell ref="C2:C4"/>
    <mergeCell ref="D2:D4"/>
    <mergeCell ref="T3:T4"/>
    <mergeCell ref="N3:N4"/>
    <mergeCell ref="I3:I4"/>
    <mergeCell ref="H2:J2"/>
    <mergeCell ref="S2:U2"/>
  </mergeCells>
  <printOptions horizontalCentered="1" verticalCentered="1"/>
  <pageMargins left="0" right="0" top="0" bottom="0" header="0" footer="0"/>
  <pageSetup horizontalDpi="600" verticalDpi="600" orientation="landscape" paperSize="9" scale="25" r:id="rId1"/>
  <colBreaks count="1" manualBreakCount="1">
    <brk id="30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L35"/>
  <sheetViews>
    <sheetView zoomScalePageLayoutView="0" workbookViewId="0" topLeftCell="A1">
      <selection activeCell="B18" sqref="B18:B35"/>
    </sheetView>
  </sheetViews>
  <sheetFormatPr defaultColWidth="9.00390625" defaultRowHeight="12.75"/>
  <cols>
    <col min="2" max="2" width="34.125" style="0" customWidth="1"/>
    <col min="12" max="12" width="11.75390625" style="0" customWidth="1"/>
  </cols>
  <sheetData>
    <row r="2" spans="4:12" ht="12.75">
      <c r="D2" t="s">
        <v>45</v>
      </c>
      <c r="E2" t="s">
        <v>38</v>
      </c>
      <c r="F2" t="s">
        <v>39</v>
      </c>
      <c r="G2" t="s">
        <v>40</v>
      </c>
      <c r="H2" t="s">
        <v>41</v>
      </c>
      <c r="I2" t="s">
        <v>42</v>
      </c>
      <c r="J2" t="s">
        <v>43</v>
      </c>
      <c r="K2" t="s">
        <v>44</v>
      </c>
      <c r="L2" t="s">
        <v>46</v>
      </c>
    </row>
    <row r="3" ht="12.75">
      <c r="B3" t="s">
        <v>26</v>
      </c>
    </row>
    <row r="4" spans="2:3" ht="12.75">
      <c r="B4" t="s">
        <v>27</v>
      </c>
      <c r="C4">
        <v>6901</v>
      </c>
    </row>
    <row r="5" spans="2:7" ht="12.75">
      <c r="B5" t="s">
        <v>28</v>
      </c>
      <c r="C5" s="26">
        <v>3498</v>
      </c>
      <c r="E5">
        <v>200</v>
      </c>
      <c r="F5">
        <v>200</v>
      </c>
      <c r="G5">
        <v>200</v>
      </c>
    </row>
    <row r="6" spans="2:3" ht="12.75">
      <c r="B6" t="s">
        <v>29</v>
      </c>
      <c r="C6" s="27">
        <v>0.507</v>
      </c>
    </row>
    <row r="7" spans="2:3" ht="12.75">
      <c r="B7" t="s">
        <v>30</v>
      </c>
      <c r="C7">
        <v>13</v>
      </c>
    </row>
    <row r="8" spans="2:3" ht="12.75">
      <c r="B8" t="s">
        <v>31</v>
      </c>
      <c r="C8">
        <v>0</v>
      </c>
    </row>
    <row r="9" spans="2:3" ht="12.75">
      <c r="B9" t="s">
        <v>32</v>
      </c>
      <c r="C9" s="26">
        <v>8306</v>
      </c>
    </row>
    <row r="10" spans="2:7" ht="12.75">
      <c r="B10" t="s">
        <v>33</v>
      </c>
      <c r="C10" s="26">
        <v>1290</v>
      </c>
      <c r="E10">
        <v>50</v>
      </c>
      <c r="F10">
        <v>300</v>
      </c>
      <c r="G10">
        <v>280</v>
      </c>
    </row>
    <row r="11" spans="2:3" ht="12.75">
      <c r="B11" t="s">
        <v>29</v>
      </c>
      <c r="C11" s="27">
        <v>0.155</v>
      </c>
    </row>
    <row r="12" spans="2:3" ht="12.75">
      <c r="B12" t="s">
        <v>34</v>
      </c>
      <c r="C12">
        <v>0</v>
      </c>
    </row>
    <row r="13" spans="2:3" ht="12.75">
      <c r="B13" t="s">
        <v>29</v>
      </c>
      <c r="C13" s="27">
        <v>0</v>
      </c>
    </row>
    <row r="14" spans="2:3" ht="12.75">
      <c r="B14" t="s">
        <v>35</v>
      </c>
      <c r="C14">
        <v>0</v>
      </c>
    </row>
    <row r="15" spans="2:3" ht="12.75">
      <c r="B15" t="s">
        <v>36</v>
      </c>
      <c r="C15">
        <v>0</v>
      </c>
    </row>
    <row r="16" spans="2:3" ht="12.75">
      <c r="B16" t="s">
        <v>37</v>
      </c>
      <c r="C16">
        <v>0</v>
      </c>
    </row>
    <row r="18" ht="33">
      <c r="B18" s="13">
        <v>1032</v>
      </c>
    </row>
    <row r="19" ht="33">
      <c r="B19" s="13">
        <v>320</v>
      </c>
    </row>
    <row r="20" ht="33">
      <c r="B20" s="13">
        <v>200</v>
      </c>
    </row>
    <row r="21" ht="33">
      <c r="B21" s="13">
        <v>291</v>
      </c>
    </row>
    <row r="22" ht="33">
      <c r="B22" s="13">
        <v>400</v>
      </c>
    </row>
    <row r="23" ht="33">
      <c r="B23" s="13">
        <v>618</v>
      </c>
    </row>
    <row r="24" ht="33">
      <c r="B24" s="13">
        <v>200</v>
      </c>
    </row>
    <row r="25" ht="33">
      <c r="B25" s="13">
        <v>200</v>
      </c>
    </row>
    <row r="26" ht="33">
      <c r="B26" s="13">
        <v>215</v>
      </c>
    </row>
    <row r="27" ht="33">
      <c r="B27" s="13"/>
    </row>
    <row r="28" ht="33">
      <c r="B28" s="13">
        <v>200</v>
      </c>
    </row>
    <row r="29" ht="33">
      <c r="B29" s="13">
        <v>150</v>
      </c>
    </row>
    <row r="30" ht="33">
      <c r="B30" s="13">
        <v>600</v>
      </c>
    </row>
    <row r="31" ht="33">
      <c r="B31" s="13">
        <v>300</v>
      </c>
    </row>
    <row r="32" ht="33">
      <c r="B32" s="9">
        <v>422</v>
      </c>
    </row>
    <row r="33" ht="33">
      <c r="B33" s="9">
        <f>SUM(B18:B32)</f>
        <v>5148</v>
      </c>
    </row>
    <row r="34" ht="33">
      <c r="B34" s="13">
        <v>1643</v>
      </c>
    </row>
    <row r="35" ht="33">
      <c r="B35" s="10">
        <f>SUM(B33:B34)</f>
        <v>6791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Малова</cp:lastModifiedBy>
  <cp:lastPrinted>2020-04-30T06:17:10Z</cp:lastPrinted>
  <dcterms:created xsi:type="dcterms:W3CDTF">2001-05-07T11:51:26Z</dcterms:created>
  <dcterms:modified xsi:type="dcterms:W3CDTF">2020-04-30T06:22:05Z</dcterms:modified>
  <cp:category/>
  <cp:version/>
  <cp:contentType/>
  <cp:contentStatus/>
</cp:coreProperties>
</file>