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<sst xmlns="http://schemas.openxmlformats.org/spreadsheetml/2006/main" count="97" uniqueCount="56">
  <si>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</si>
  <si>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</si>
  <si>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</si>
  <si>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</si>
  <si>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</si>
  <si>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</si>
  <si>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</si>
  <si>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</si>
  <si>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</si>
  <si>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</si>
  <si>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</si>
  <si>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</si>
  <si>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</si>
  <si>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</si>
  <si>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</si>
  <si>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</si>
  <si>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</si>
  <si>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</si>
  <si>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</si>
  <si>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</si>
  <si>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</si>
  <si>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</si>
  <si>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</si>
  <si>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</si>
  <si>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</si>
  <si>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</si>
  <si>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</si>
  <si>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</si>
  <si>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</si>
  <si>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</si>
  <si>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</si>
  <si>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</si>
  <si>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</si>
  <si>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</si>
  <si>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</si>
  <si>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</si>
  <si>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</si>
  <si>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</si>
  <si>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</si>
  <si>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</si>
  <si>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</si>
  <si>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</si>
  <si>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</si>
  <si>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</si>
  <si>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</si>
  <si>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</si>
  <si>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</si>
  <si>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</si>
  <si>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</si>
  <si>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</si>
  <si>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</si>
  <si>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</si>
  <si>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</si>
  <si>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</si>
  <si>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</si>
  <si>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3.08.2020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</si>
</sst>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24" sqref="V24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0" t="s">
        <v>55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8" s="3" customFormat="1" ht="69" customHeight="1">
      <c r="A2" s="68" t="s">
        <v>19</v>
      </c>
      <c r="B2" s="65" t="s">
        <v>17</v>
      </c>
      <c r="C2" s="62" t="s">
        <v>33</v>
      </c>
      <c r="D2" s="71"/>
      <c r="E2" s="71"/>
      <c r="F2" s="71"/>
      <c r="G2" s="71"/>
      <c r="H2" s="71"/>
      <c r="I2" s="71"/>
      <c r="J2" s="71"/>
      <c r="K2" s="71"/>
      <c r="L2" s="71"/>
      <c r="M2" s="72"/>
      <c r="N2" s="62" t="s">
        <v>45</v>
      </c>
      <c r="O2" s="63"/>
      <c r="P2" s="63"/>
      <c r="Q2" s="63"/>
      <c r="R2" s="63"/>
      <c r="S2" s="63"/>
      <c r="T2" s="63"/>
      <c r="U2" s="63"/>
      <c r="V2" s="63"/>
      <c r="W2" s="64"/>
      <c r="X2" s="71" t="s">
        <v>34</v>
      </c>
      <c r="Y2" s="71"/>
      <c r="Z2" s="71"/>
      <c r="AA2" s="71"/>
      <c r="AB2" s="71"/>
      <c r="AC2" s="71"/>
      <c r="AD2" s="71"/>
      <c r="AE2" s="71"/>
      <c r="AF2" s="72"/>
      <c r="AG2" s="75" t="s">
        <v>31</v>
      </c>
      <c r="AH2" s="75"/>
      <c r="AI2" s="75"/>
      <c r="AJ2" s="75"/>
      <c r="AK2" s="75"/>
      <c r="AL2" s="75"/>
      <c r="AM2" s="75"/>
      <c r="AN2" s="75"/>
      <c r="AO2" s="75"/>
      <c r="AP2" s="80" t="s">
        <v>26</v>
      </c>
      <c r="AQ2" s="81"/>
      <c r="AR2" s="81"/>
      <c r="AS2" s="81"/>
      <c r="AT2" s="81"/>
      <c r="AU2" s="82"/>
      <c r="AV2" s="54" t="s">
        <v>27</v>
      </c>
      <c r="AW2" s="76"/>
      <c r="AX2" s="77"/>
      <c r="AY2" s="54" t="s">
        <v>52</v>
      </c>
      <c r="AZ2" s="55"/>
      <c r="BA2" s="56"/>
      <c r="BB2" s="41" t="s">
        <v>53</v>
      </c>
      <c r="BC2" s="42"/>
      <c r="BD2" s="42"/>
      <c r="BE2" s="42"/>
      <c r="BF2" s="43"/>
    </row>
    <row r="3" spans="1:58" s="3" customFormat="1" ht="84.75" customHeight="1">
      <c r="A3" s="69"/>
      <c r="B3" s="66"/>
      <c r="C3" s="68" t="s">
        <v>35</v>
      </c>
      <c r="D3" s="68" t="s">
        <v>36</v>
      </c>
      <c r="E3" s="73" t="s">
        <v>37</v>
      </c>
      <c r="F3" s="62" t="s">
        <v>38</v>
      </c>
      <c r="G3" s="71"/>
      <c r="H3" s="71"/>
      <c r="I3" s="71"/>
      <c r="J3" s="71"/>
      <c r="K3" s="71"/>
      <c r="L3" s="71"/>
      <c r="M3" s="72"/>
      <c r="N3" s="68" t="s">
        <v>36</v>
      </c>
      <c r="O3" s="68" t="s">
        <v>37</v>
      </c>
      <c r="P3" s="62" t="s">
        <v>38</v>
      </c>
      <c r="Q3" s="71"/>
      <c r="R3" s="71"/>
      <c r="S3" s="71"/>
      <c r="T3" s="71"/>
      <c r="U3" s="71"/>
      <c r="V3" s="71"/>
      <c r="W3" s="72"/>
      <c r="X3" s="68" t="s">
        <v>36</v>
      </c>
      <c r="Y3" s="62" t="s">
        <v>38</v>
      </c>
      <c r="Z3" s="71"/>
      <c r="AA3" s="71"/>
      <c r="AB3" s="71"/>
      <c r="AC3" s="71"/>
      <c r="AD3" s="71"/>
      <c r="AE3" s="71"/>
      <c r="AF3" s="72"/>
      <c r="AG3" s="65" t="s">
        <v>36</v>
      </c>
      <c r="AH3" s="75" t="s">
        <v>39</v>
      </c>
      <c r="AI3" s="75"/>
      <c r="AJ3" s="75"/>
      <c r="AK3" s="75"/>
      <c r="AL3" s="75"/>
      <c r="AM3" s="75"/>
      <c r="AN3" s="75"/>
      <c r="AO3" s="75"/>
      <c r="AP3" s="80" t="s">
        <v>20</v>
      </c>
      <c r="AQ3" s="81"/>
      <c r="AR3" s="82"/>
      <c r="AS3" s="80" t="s">
        <v>21</v>
      </c>
      <c r="AT3" s="81"/>
      <c r="AU3" s="82"/>
      <c r="AV3" s="78"/>
      <c r="AW3" s="79"/>
      <c r="AX3" s="53"/>
      <c r="AY3" s="57"/>
      <c r="AZ3" s="58"/>
      <c r="BA3" s="59"/>
      <c r="BB3" s="44" t="s">
        <v>22</v>
      </c>
      <c r="BC3" s="46" t="s">
        <v>28</v>
      </c>
      <c r="BD3" s="48" t="s">
        <v>23</v>
      </c>
      <c r="BE3" s="50" t="s">
        <v>54</v>
      </c>
      <c r="BF3" s="52" t="s">
        <v>31</v>
      </c>
    </row>
    <row r="4" spans="1:58" s="11" customFormat="1" ht="186" customHeight="1" outlineLevel="1">
      <c r="A4" s="70"/>
      <c r="B4" s="67"/>
      <c r="C4" s="70"/>
      <c r="D4" s="70"/>
      <c r="E4" s="74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70"/>
      <c r="O4" s="70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70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67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45"/>
      <c r="BC4" s="47"/>
      <c r="BD4" s="49"/>
      <c r="BE4" s="51"/>
      <c r="BF4" s="53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1221</v>
      </c>
      <c r="E5" s="18">
        <f>D5/C5*100</f>
        <v>60.50545094152626</v>
      </c>
      <c r="F5" s="16">
        <v>100</v>
      </c>
      <c r="G5" s="16"/>
      <c r="H5" s="16">
        <v>80</v>
      </c>
      <c r="I5" s="16">
        <v>128</v>
      </c>
      <c r="J5" s="16">
        <v>65</v>
      </c>
      <c r="K5" s="16">
        <v>100</v>
      </c>
      <c r="L5" s="16">
        <v>748</v>
      </c>
      <c r="M5" s="16"/>
      <c r="N5" s="16">
        <f>P5+Q5+R5+S5+T5+U5+V5+W5</f>
        <v>933</v>
      </c>
      <c r="O5" s="18">
        <f aca="true" t="shared" si="0" ref="O5:O10">N5/D5*100</f>
        <v>76.41277641277642</v>
      </c>
      <c r="P5" s="16">
        <v>100</v>
      </c>
      <c r="Q5" s="16"/>
      <c r="R5" s="16">
        <v>80</v>
      </c>
      <c r="S5" s="16">
        <v>128</v>
      </c>
      <c r="T5" s="16">
        <v>65</v>
      </c>
      <c r="U5" s="16">
        <v>100</v>
      </c>
      <c r="V5" s="16">
        <v>460</v>
      </c>
      <c r="W5" s="16"/>
      <c r="X5" s="16">
        <f>Y5+Z5+AA5+AB5+AC5+AD5+AE5+AF5</f>
        <v>34237</v>
      </c>
      <c r="Y5" s="16">
        <v>3301</v>
      </c>
      <c r="Z5" s="16"/>
      <c r="AA5" s="16">
        <v>3268</v>
      </c>
      <c r="AB5" s="16">
        <v>5142</v>
      </c>
      <c r="AC5" s="16">
        <v>3392</v>
      </c>
      <c r="AD5" s="16">
        <v>2560</v>
      </c>
      <c r="AE5" s="16">
        <v>16574</v>
      </c>
      <c r="AF5" s="16"/>
      <c r="AG5" s="37">
        <f>X5/N5</f>
        <v>36.69560557341908</v>
      </c>
      <c r="AH5" s="16">
        <f aca="true" t="shared" si="1" ref="AH5:AO19">Y5/P5</f>
        <v>33.01</v>
      </c>
      <c r="AI5" s="16" t="e">
        <f t="shared" si="1"/>
        <v>#DIV/0!</v>
      </c>
      <c r="AJ5" s="16">
        <f t="shared" si="1"/>
        <v>40.85</v>
      </c>
      <c r="AK5" s="16">
        <f t="shared" si="1"/>
        <v>40.171875</v>
      </c>
      <c r="AL5" s="16">
        <f t="shared" si="1"/>
        <v>52.184615384615384</v>
      </c>
      <c r="AM5" s="16">
        <f t="shared" si="1"/>
        <v>25.6</v>
      </c>
      <c r="AN5" s="16">
        <f t="shared" si="1"/>
        <v>36.030434782608694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730</v>
      </c>
      <c r="AX5" s="18">
        <f>AW5/AV5*100</f>
        <v>73</v>
      </c>
      <c r="AY5" s="16">
        <v>3000</v>
      </c>
      <c r="AZ5" s="16">
        <v>155</v>
      </c>
      <c r="BA5" s="18">
        <f>AZ5/AY5*100</f>
        <v>5.166666666666667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27">F6+G6+H6+I6+J6+K6+L6+M6</f>
        <v>395</v>
      </c>
      <c r="E6" s="18">
        <f aca="true" t="shared" si="3" ref="E6:E28">D6/C6*100</f>
        <v>33.90557939914164</v>
      </c>
      <c r="F6" s="16"/>
      <c r="G6" s="16"/>
      <c r="H6" s="16">
        <v>180</v>
      </c>
      <c r="I6" s="16">
        <v>165</v>
      </c>
      <c r="J6" s="16"/>
      <c r="K6" s="16">
        <v>50</v>
      </c>
      <c r="L6" s="16"/>
      <c r="M6" s="16"/>
      <c r="N6" s="16">
        <f aca="true" t="shared" si="4" ref="N6:N27">P6+Q6+R6+S6+T6+U6+V6+W6</f>
        <v>263</v>
      </c>
      <c r="O6" s="18">
        <f t="shared" si="0"/>
        <v>66.58227848101265</v>
      </c>
      <c r="P6" s="16"/>
      <c r="Q6" s="16"/>
      <c r="R6" s="16">
        <v>48</v>
      </c>
      <c r="S6" s="16">
        <v>165</v>
      </c>
      <c r="T6" s="16"/>
      <c r="U6" s="16">
        <v>50</v>
      </c>
      <c r="V6" s="16"/>
      <c r="W6" s="16"/>
      <c r="X6" s="16">
        <f aca="true" t="shared" si="5" ref="X6:X27">Y6+Z6+AA6+AB6+AC6+AD6+AE6+AF6</f>
        <v>9594</v>
      </c>
      <c r="Y6" s="16"/>
      <c r="Z6" s="16"/>
      <c r="AA6" s="16">
        <v>1511</v>
      </c>
      <c r="AB6" s="16">
        <v>6758</v>
      </c>
      <c r="AC6" s="16"/>
      <c r="AD6" s="16">
        <v>1325</v>
      </c>
      <c r="AE6" s="16"/>
      <c r="AF6" s="16"/>
      <c r="AG6" s="37">
        <f aca="true" t="shared" si="6" ref="AG6:AG28">X6/N6</f>
        <v>36.47908745247148</v>
      </c>
      <c r="AH6" s="16" t="e">
        <f t="shared" si="1"/>
        <v>#DIV/0!</v>
      </c>
      <c r="AI6" s="16" t="e">
        <f t="shared" si="1"/>
        <v>#DIV/0!</v>
      </c>
      <c r="AJ6" s="16">
        <f t="shared" si="1"/>
        <v>31.479166666666668</v>
      </c>
      <c r="AK6" s="16">
        <f t="shared" si="1"/>
        <v>40.95757575757576</v>
      </c>
      <c r="AL6" s="16" t="e">
        <f t="shared" si="1"/>
        <v>#DIV/0!</v>
      </c>
      <c r="AM6" s="16">
        <f t="shared" si="1"/>
        <v>26.5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16">
        <v>75</v>
      </c>
      <c r="BA6" s="18">
        <f aca="true" t="shared" si="10" ref="BA6:BA28">AZ6/AY6*100</f>
        <v>7.211538461538461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205</v>
      </c>
      <c r="E7" s="18">
        <f t="shared" si="3"/>
        <v>31.490015360983104</v>
      </c>
      <c r="F7" s="12"/>
      <c r="G7" s="12"/>
      <c r="H7" s="16">
        <v>200</v>
      </c>
      <c r="I7" s="16">
        <v>5</v>
      </c>
      <c r="J7" s="12"/>
      <c r="K7" s="12"/>
      <c r="L7" s="12"/>
      <c r="M7" s="12"/>
      <c r="N7" s="16">
        <f t="shared" si="4"/>
        <v>205</v>
      </c>
      <c r="O7" s="18">
        <f t="shared" si="0"/>
        <v>100</v>
      </c>
      <c r="P7" s="12"/>
      <c r="Q7" s="12"/>
      <c r="R7" s="16">
        <v>200</v>
      </c>
      <c r="S7" s="12">
        <v>5</v>
      </c>
      <c r="T7" s="12"/>
      <c r="U7" s="12"/>
      <c r="V7" s="12"/>
      <c r="W7" s="12"/>
      <c r="X7" s="16">
        <f t="shared" si="5"/>
        <v>5675</v>
      </c>
      <c r="Y7" s="12"/>
      <c r="Z7" s="12"/>
      <c r="AA7" s="16">
        <v>5500</v>
      </c>
      <c r="AB7" s="16">
        <v>175</v>
      </c>
      <c r="AC7" s="12"/>
      <c r="AD7" s="12"/>
      <c r="AE7" s="12"/>
      <c r="AF7" s="12"/>
      <c r="AG7" s="37">
        <f t="shared" si="6"/>
        <v>27.682926829268293</v>
      </c>
      <c r="AH7" s="16" t="e">
        <f t="shared" si="1"/>
        <v>#DIV/0!</v>
      </c>
      <c r="AI7" s="16" t="e">
        <f t="shared" si="1"/>
        <v>#DIV/0!</v>
      </c>
      <c r="AJ7" s="16">
        <f t="shared" si="1"/>
        <v>27.5</v>
      </c>
      <c r="AK7" s="16">
        <f t="shared" si="1"/>
        <v>35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  <c r="AY7" s="16">
        <v>710</v>
      </c>
      <c r="AZ7" s="16"/>
      <c r="BA7" s="18">
        <f t="shared" si="10"/>
        <v>0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150</v>
      </c>
      <c r="E8" s="18">
        <f t="shared" si="3"/>
        <v>17.28110599078341</v>
      </c>
      <c r="F8" s="16"/>
      <c r="G8" s="16"/>
      <c r="H8" s="16">
        <v>150</v>
      </c>
      <c r="I8" s="16"/>
      <c r="J8" s="16"/>
      <c r="K8" s="16"/>
      <c r="L8" s="16"/>
      <c r="M8" s="16"/>
      <c r="N8" s="16">
        <f t="shared" si="4"/>
        <v>150</v>
      </c>
      <c r="O8" s="18">
        <f t="shared" si="0"/>
        <v>100</v>
      </c>
      <c r="P8" s="16"/>
      <c r="Q8" s="16"/>
      <c r="R8" s="16">
        <v>150</v>
      </c>
      <c r="S8" s="16"/>
      <c r="T8" s="16"/>
      <c r="U8" s="16"/>
      <c r="V8" s="16"/>
      <c r="W8" s="16"/>
      <c r="X8" s="16">
        <f t="shared" si="5"/>
        <v>6810</v>
      </c>
      <c r="Y8" s="16"/>
      <c r="Z8" s="16"/>
      <c r="AA8" s="16">
        <v>6810</v>
      </c>
      <c r="AB8" s="16"/>
      <c r="AC8" s="16"/>
      <c r="AD8" s="16"/>
      <c r="AE8" s="16"/>
      <c r="AF8" s="16"/>
      <c r="AG8" s="37">
        <f t="shared" si="6"/>
        <v>45.4</v>
      </c>
      <c r="AH8" s="16" t="e">
        <f t="shared" si="1"/>
        <v>#DIV/0!</v>
      </c>
      <c r="AI8" s="16" t="e">
        <f t="shared" si="1"/>
        <v>#DIV/0!</v>
      </c>
      <c r="AJ8" s="16">
        <f t="shared" si="1"/>
        <v>45.4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>
        <v>90</v>
      </c>
      <c r="BA8" s="18">
        <f t="shared" si="10"/>
        <v>6.081081081081082</v>
      </c>
      <c r="BB8" s="27">
        <v>240</v>
      </c>
      <c r="BC8" s="27">
        <v>6</v>
      </c>
      <c r="BD8" s="38">
        <f>BC8/BB8*100</f>
        <v>2.5</v>
      </c>
      <c r="BE8" s="27">
        <v>150</v>
      </c>
      <c r="BF8" s="39">
        <f>BE8/BC8*10</f>
        <v>250</v>
      </c>
    </row>
    <row r="9" spans="1:58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250</v>
      </c>
      <c r="E9" s="18">
        <f t="shared" si="3"/>
        <v>21.20441051738762</v>
      </c>
      <c r="F9" s="16"/>
      <c r="G9" s="16"/>
      <c r="H9" s="16">
        <v>250</v>
      </c>
      <c r="I9" s="16"/>
      <c r="J9" s="16"/>
      <c r="K9" s="16"/>
      <c r="L9" s="16"/>
      <c r="M9" s="16"/>
      <c r="N9" s="16">
        <f t="shared" si="4"/>
        <v>250</v>
      </c>
      <c r="O9" s="18">
        <f t="shared" si="0"/>
        <v>100</v>
      </c>
      <c r="P9" s="16"/>
      <c r="Q9" s="16"/>
      <c r="R9" s="16">
        <v>250</v>
      </c>
      <c r="S9" s="16"/>
      <c r="T9" s="16"/>
      <c r="U9" s="16"/>
      <c r="V9" s="16"/>
      <c r="W9" s="16"/>
      <c r="X9" s="16">
        <f t="shared" si="5"/>
        <v>6250</v>
      </c>
      <c r="Y9" s="16"/>
      <c r="Z9" s="16"/>
      <c r="AA9" s="16">
        <v>6250</v>
      </c>
      <c r="AB9" s="16"/>
      <c r="AC9" s="16"/>
      <c r="AD9" s="16"/>
      <c r="AE9" s="16"/>
      <c r="AF9" s="16"/>
      <c r="AG9" s="37">
        <f t="shared" si="6"/>
        <v>25</v>
      </c>
      <c r="AH9" s="16" t="e">
        <f t="shared" si="1"/>
        <v>#DIV/0!</v>
      </c>
      <c r="AI9" s="16" t="e">
        <f t="shared" si="1"/>
        <v>#DIV/0!</v>
      </c>
      <c r="AJ9" s="16">
        <f t="shared" si="1"/>
        <v>25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162</v>
      </c>
      <c r="AX9" s="18">
        <f t="shared" si="9"/>
        <v>40.5</v>
      </c>
      <c r="AY9" s="16">
        <v>1040</v>
      </c>
      <c r="AZ9" s="16">
        <v>130</v>
      </c>
      <c r="BA9" s="18">
        <f t="shared" si="10"/>
        <v>12.5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452</v>
      </c>
      <c r="E10" s="18">
        <f t="shared" si="3"/>
        <v>25.11111111111111</v>
      </c>
      <c r="F10" s="16">
        <v>20</v>
      </c>
      <c r="G10" s="16"/>
      <c r="H10" s="16">
        <v>80</v>
      </c>
      <c r="I10" s="16">
        <v>160</v>
      </c>
      <c r="J10" s="16">
        <v>132</v>
      </c>
      <c r="K10" s="16"/>
      <c r="L10" s="16"/>
      <c r="M10" s="16">
        <v>60</v>
      </c>
      <c r="N10" s="16">
        <f t="shared" si="4"/>
        <v>352</v>
      </c>
      <c r="O10" s="18">
        <f t="shared" si="0"/>
        <v>77.87610619469027</v>
      </c>
      <c r="P10" s="16"/>
      <c r="Q10" s="16"/>
      <c r="R10" s="16">
        <v>80</v>
      </c>
      <c r="S10" s="16">
        <v>90</v>
      </c>
      <c r="T10" s="16">
        <v>132</v>
      </c>
      <c r="U10" s="16"/>
      <c r="V10" s="16"/>
      <c r="W10" s="16">
        <v>50</v>
      </c>
      <c r="X10" s="16">
        <f t="shared" si="5"/>
        <v>12574</v>
      </c>
      <c r="Y10" s="16"/>
      <c r="Z10" s="16"/>
      <c r="AA10" s="16">
        <v>3000</v>
      </c>
      <c r="AB10" s="16">
        <v>3164</v>
      </c>
      <c r="AC10" s="16">
        <v>5410</v>
      </c>
      <c r="AD10" s="16"/>
      <c r="AE10" s="16"/>
      <c r="AF10" s="16">
        <v>1000</v>
      </c>
      <c r="AG10" s="37">
        <f t="shared" si="6"/>
        <v>35.72159090909091</v>
      </c>
      <c r="AH10" s="16" t="e">
        <f t="shared" si="1"/>
        <v>#DIV/0!</v>
      </c>
      <c r="AI10" s="16" t="e">
        <f t="shared" si="1"/>
        <v>#DIV/0!</v>
      </c>
      <c r="AJ10" s="16">
        <f t="shared" si="1"/>
        <v>37.5</v>
      </c>
      <c r="AK10" s="16">
        <f t="shared" si="1"/>
        <v>35.15555555555556</v>
      </c>
      <c r="AL10" s="16">
        <f t="shared" si="1"/>
        <v>40.984848484848484</v>
      </c>
      <c r="AM10" s="16" t="e">
        <f t="shared" si="1"/>
        <v>#DIV/0!</v>
      </c>
      <c r="AN10" s="16" t="e">
        <f t="shared" si="1"/>
        <v>#DIV/0!</v>
      </c>
      <c r="AO10" s="16">
        <f t="shared" si="1"/>
        <v>20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350</v>
      </c>
      <c r="AX10" s="18">
        <f t="shared" si="9"/>
        <v>46.666666666666664</v>
      </c>
      <c r="AY10" s="16">
        <v>1550</v>
      </c>
      <c r="AZ10" s="16">
        <v>160</v>
      </c>
      <c r="BA10" s="18">
        <f t="shared" si="10"/>
        <v>10.32258064516129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354</v>
      </c>
      <c r="E11" s="18">
        <f t="shared" si="3"/>
        <v>53.23308270676692</v>
      </c>
      <c r="F11" s="16"/>
      <c r="G11" s="16"/>
      <c r="H11" s="16">
        <v>97</v>
      </c>
      <c r="I11" s="16">
        <v>245</v>
      </c>
      <c r="J11" s="16">
        <v>12</v>
      </c>
      <c r="K11" s="16"/>
      <c r="L11" s="16"/>
      <c r="M11" s="16"/>
      <c r="N11" s="16">
        <f t="shared" si="4"/>
        <v>354</v>
      </c>
      <c r="O11" s="18">
        <f aca="true" t="shared" si="11" ref="O11:O28">N11/D11*100</f>
        <v>100</v>
      </c>
      <c r="P11" s="16"/>
      <c r="Q11" s="16"/>
      <c r="R11" s="16">
        <v>97</v>
      </c>
      <c r="S11" s="16">
        <v>245</v>
      </c>
      <c r="T11" s="16">
        <v>12</v>
      </c>
      <c r="U11" s="16"/>
      <c r="V11" s="16"/>
      <c r="W11" s="16"/>
      <c r="X11" s="16">
        <f t="shared" si="5"/>
        <v>16200</v>
      </c>
      <c r="Y11" s="16"/>
      <c r="Z11" s="16"/>
      <c r="AA11" s="16">
        <v>5000</v>
      </c>
      <c r="AB11" s="16">
        <v>10800</v>
      </c>
      <c r="AC11" s="16">
        <v>400</v>
      </c>
      <c r="AD11" s="16"/>
      <c r="AE11" s="16"/>
      <c r="AF11" s="16"/>
      <c r="AG11" s="37">
        <f t="shared" si="6"/>
        <v>45.76271186440678</v>
      </c>
      <c r="AH11" s="16" t="e">
        <f t="shared" si="1"/>
        <v>#DIV/0!</v>
      </c>
      <c r="AI11" s="16" t="e">
        <f t="shared" si="1"/>
        <v>#DIV/0!</v>
      </c>
      <c r="AJ11" s="16">
        <f t="shared" si="1"/>
        <v>51.54639175257732</v>
      </c>
      <c r="AK11" s="16">
        <f t="shared" si="1"/>
        <v>44.08163265306123</v>
      </c>
      <c r="AL11" s="16">
        <f t="shared" si="1"/>
        <v>33.333333333333336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>
        <v>70</v>
      </c>
      <c r="BA11" s="18">
        <f t="shared" si="10"/>
        <v>9.45945945945946</v>
      </c>
      <c r="BB11" s="27"/>
      <c r="BC11" s="27"/>
      <c r="BD11" s="38"/>
      <c r="BE11" s="27"/>
      <c r="BF11" s="39"/>
    </row>
    <row r="12" spans="1:58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310</v>
      </c>
      <c r="E12" s="18">
        <f t="shared" si="3"/>
        <v>36.470588235294116</v>
      </c>
      <c r="F12" s="16"/>
      <c r="G12" s="16"/>
      <c r="H12" s="16">
        <v>200</v>
      </c>
      <c r="I12" s="16">
        <v>110</v>
      </c>
      <c r="J12" s="16"/>
      <c r="K12" s="16"/>
      <c r="L12" s="16"/>
      <c r="M12" s="16"/>
      <c r="N12" s="16">
        <f t="shared" si="4"/>
        <v>310</v>
      </c>
      <c r="O12" s="18">
        <f t="shared" si="11"/>
        <v>100</v>
      </c>
      <c r="P12" s="16"/>
      <c r="Q12" s="16"/>
      <c r="R12" s="16">
        <v>200</v>
      </c>
      <c r="S12" s="16">
        <v>110</v>
      </c>
      <c r="T12" s="16"/>
      <c r="U12" s="16"/>
      <c r="V12" s="16"/>
      <c r="W12" s="16"/>
      <c r="X12" s="16">
        <f t="shared" si="5"/>
        <v>11350</v>
      </c>
      <c r="Y12" s="16"/>
      <c r="Z12" s="16"/>
      <c r="AA12" s="16">
        <v>7400</v>
      </c>
      <c r="AB12" s="16">
        <v>3950</v>
      </c>
      <c r="AC12" s="16"/>
      <c r="AD12" s="16"/>
      <c r="AE12" s="16"/>
      <c r="AF12" s="16"/>
      <c r="AG12" s="37">
        <f t="shared" si="6"/>
        <v>36.61290322580645</v>
      </c>
      <c r="AH12" s="16" t="e">
        <f t="shared" si="1"/>
        <v>#DIV/0!</v>
      </c>
      <c r="AI12" s="16" t="e">
        <f t="shared" si="1"/>
        <v>#DIV/0!</v>
      </c>
      <c r="AJ12" s="16">
        <f t="shared" si="1"/>
        <v>37</v>
      </c>
      <c r="AK12" s="16">
        <f t="shared" si="1"/>
        <v>35.90909090909091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60</v>
      </c>
      <c r="AX12" s="18">
        <f t="shared" si="9"/>
        <v>30</v>
      </c>
      <c r="AY12" s="16">
        <v>650</v>
      </c>
      <c r="AZ12" s="16">
        <v>180</v>
      </c>
      <c r="BA12" s="18">
        <f t="shared" si="10"/>
        <v>27.692307692307693</v>
      </c>
      <c r="BB12" s="27">
        <v>50</v>
      </c>
      <c r="BC12" s="27"/>
      <c r="BD12" s="38">
        <f aca="true" t="shared" si="12" ref="BD12:BD28">BC12/BB12*100</f>
        <v>0</v>
      </c>
      <c r="BE12" s="27"/>
      <c r="BF12" s="39" t="e">
        <f aca="true" t="shared" si="13" ref="BF12:BF28">BE12/BC12*10</f>
        <v>#DIV/0!</v>
      </c>
    </row>
    <row r="13" spans="1:58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344</v>
      </c>
      <c r="E13" s="18">
        <f t="shared" si="3"/>
        <v>35.173824130879346</v>
      </c>
      <c r="F13" s="16"/>
      <c r="G13" s="16"/>
      <c r="H13" s="16">
        <v>190</v>
      </c>
      <c r="I13" s="16">
        <v>134</v>
      </c>
      <c r="J13" s="16"/>
      <c r="K13" s="16">
        <v>20</v>
      </c>
      <c r="L13" s="16"/>
      <c r="M13" s="16"/>
      <c r="N13" s="16">
        <f t="shared" si="4"/>
        <v>344</v>
      </c>
      <c r="O13" s="18">
        <f t="shared" si="11"/>
        <v>100</v>
      </c>
      <c r="P13" s="16"/>
      <c r="Q13" s="16"/>
      <c r="R13" s="16">
        <v>190</v>
      </c>
      <c r="S13" s="16">
        <v>134</v>
      </c>
      <c r="T13" s="16"/>
      <c r="U13" s="16">
        <v>20</v>
      </c>
      <c r="V13" s="16"/>
      <c r="W13" s="16"/>
      <c r="X13" s="16">
        <f t="shared" si="5"/>
        <v>11995</v>
      </c>
      <c r="Y13" s="16"/>
      <c r="Z13" s="16"/>
      <c r="AA13" s="16">
        <v>7350</v>
      </c>
      <c r="AB13" s="16">
        <v>4020</v>
      </c>
      <c r="AC13" s="16"/>
      <c r="AD13" s="16">
        <v>625</v>
      </c>
      <c r="AE13" s="16"/>
      <c r="AF13" s="16"/>
      <c r="AG13" s="37">
        <f t="shared" si="6"/>
        <v>34.86918604651163</v>
      </c>
      <c r="AH13" s="16" t="e">
        <f t="shared" si="1"/>
        <v>#DIV/0!</v>
      </c>
      <c r="AI13" s="16" t="e">
        <f t="shared" si="1"/>
        <v>#DIV/0!</v>
      </c>
      <c r="AJ13" s="16">
        <f t="shared" si="1"/>
        <v>38.68421052631579</v>
      </c>
      <c r="AK13" s="16">
        <f t="shared" si="1"/>
        <v>30</v>
      </c>
      <c r="AL13" s="16" t="e">
        <f t="shared" si="1"/>
        <v>#DIV/0!</v>
      </c>
      <c r="AM13" s="16">
        <f t="shared" si="1"/>
        <v>31.25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130</v>
      </c>
      <c r="AX13" s="18">
        <f t="shared" si="9"/>
        <v>65</v>
      </c>
      <c r="AY13" s="16">
        <v>820</v>
      </c>
      <c r="AZ13" s="16">
        <v>80</v>
      </c>
      <c r="BA13" s="18">
        <f t="shared" si="10"/>
        <v>9.75609756097561</v>
      </c>
      <c r="BB13" s="27"/>
      <c r="BC13" s="27"/>
      <c r="BD13" s="38"/>
      <c r="BE13" s="27"/>
      <c r="BF13" s="39"/>
    </row>
    <row r="14" spans="1:58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270</v>
      </c>
      <c r="E14" s="18">
        <f t="shared" si="3"/>
        <v>30.269058295964125</v>
      </c>
      <c r="F14" s="16"/>
      <c r="G14" s="16"/>
      <c r="H14" s="16"/>
      <c r="I14" s="16">
        <v>270</v>
      </c>
      <c r="J14" s="16"/>
      <c r="K14" s="16"/>
      <c r="L14" s="16"/>
      <c r="M14" s="16"/>
      <c r="N14" s="16">
        <f t="shared" si="4"/>
        <v>270</v>
      </c>
      <c r="O14" s="18">
        <f t="shared" si="11"/>
        <v>100</v>
      </c>
      <c r="P14" s="16"/>
      <c r="Q14" s="16"/>
      <c r="R14" s="16"/>
      <c r="S14" s="16">
        <v>270</v>
      </c>
      <c r="T14" s="16"/>
      <c r="U14" s="16"/>
      <c r="V14" s="16"/>
      <c r="W14" s="16"/>
      <c r="X14" s="16">
        <f t="shared" si="5"/>
        <v>8550</v>
      </c>
      <c r="Y14" s="16"/>
      <c r="Z14" s="16"/>
      <c r="AA14" s="16"/>
      <c r="AB14" s="16">
        <v>8550</v>
      </c>
      <c r="AC14" s="16"/>
      <c r="AD14" s="16"/>
      <c r="AE14" s="16"/>
      <c r="AF14" s="16"/>
      <c r="AG14" s="37">
        <f t="shared" si="6"/>
        <v>31.666666666666668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>
        <f t="shared" si="1"/>
        <v>31.666666666666668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115</v>
      </c>
      <c r="AX14" s="18">
        <f t="shared" si="9"/>
        <v>38.333333333333336</v>
      </c>
      <c r="AY14" s="16">
        <v>400</v>
      </c>
      <c r="AZ14" s="16"/>
      <c r="BA14" s="18">
        <f t="shared" si="10"/>
        <v>0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360</v>
      </c>
      <c r="E15" s="18">
        <f t="shared" si="3"/>
        <v>57.599999999999994</v>
      </c>
      <c r="F15" s="16"/>
      <c r="G15" s="16"/>
      <c r="H15" s="16">
        <v>100</v>
      </c>
      <c r="I15" s="16">
        <v>170</v>
      </c>
      <c r="J15" s="16">
        <v>20</v>
      </c>
      <c r="K15" s="16">
        <v>60</v>
      </c>
      <c r="L15" s="16"/>
      <c r="M15" s="16">
        <v>10</v>
      </c>
      <c r="N15" s="16">
        <f t="shared" si="4"/>
        <v>334</v>
      </c>
      <c r="O15" s="18">
        <f t="shared" si="11"/>
        <v>92.77777777777779</v>
      </c>
      <c r="P15" s="16"/>
      <c r="Q15" s="16"/>
      <c r="R15" s="16">
        <v>100</v>
      </c>
      <c r="S15" s="16">
        <v>144</v>
      </c>
      <c r="T15" s="16">
        <v>20</v>
      </c>
      <c r="U15" s="16">
        <v>60</v>
      </c>
      <c r="V15" s="16"/>
      <c r="W15" s="16">
        <v>10</v>
      </c>
      <c r="X15" s="16">
        <f t="shared" si="5"/>
        <v>15290</v>
      </c>
      <c r="Y15" s="16"/>
      <c r="Z15" s="16"/>
      <c r="AA15" s="16">
        <v>5636</v>
      </c>
      <c r="AB15" s="16">
        <v>6545</v>
      </c>
      <c r="AC15" s="16">
        <v>860</v>
      </c>
      <c r="AD15" s="16">
        <v>1875</v>
      </c>
      <c r="AE15" s="16"/>
      <c r="AF15" s="16">
        <v>374</v>
      </c>
      <c r="AG15" s="37">
        <f t="shared" si="6"/>
        <v>45.778443113772454</v>
      </c>
      <c r="AH15" s="16" t="e">
        <f t="shared" si="1"/>
        <v>#DIV/0!</v>
      </c>
      <c r="AI15" s="16" t="e">
        <f t="shared" si="1"/>
        <v>#DIV/0!</v>
      </c>
      <c r="AJ15" s="16">
        <f t="shared" si="1"/>
        <v>56.36</v>
      </c>
      <c r="AK15" s="16">
        <f t="shared" si="1"/>
        <v>45.451388888888886</v>
      </c>
      <c r="AL15" s="16">
        <f t="shared" si="1"/>
        <v>43</v>
      </c>
      <c r="AM15" s="16">
        <f t="shared" si="1"/>
        <v>31.25</v>
      </c>
      <c r="AN15" s="16" t="e">
        <f t="shared" si="1"/>
        <v>#DIV/0!</v>
      </c>
      <c r="AO15" s="16">
        <f t="shared" si="1"/>
        <v>37.4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>
        <v>70</v>
      </c>
      <c r="BA15" s="18">
        <f t="shared" si="10"/>
        <v>8.333333333333332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380</v>
      </c>
      <c r="E16" s="18">
        <f t="shared" si="3"/>
        <v>71.69811320754717</v>
      </c>
      <c r="F16" s="16"/>
      <c r="G16" s="16"/>
      <c r="H16" s="16">
        <v>150</v>
      </c>
      <c r="I16" s="16">
        <v>140</v>
      </c>
      <c r="J16" s="16">
        <v>30</v>
      </c>
      <c r="K16" s="16">
        <v>60</v>
      </c>
      <c r="L16" s="16"/>
      <c r="M16" s="16"/>
      <c r="N16" s="16">
        <f t="shared" si="4"/>
        <v>380</v>
      </c>
      <c r="O16" s="18">
        <f t="shared" si="11"/>
        <v>100</v>
      </c>
      <c r="P16" s="16"/>
      <c r="Q16" s="16"/>
      <c r="R16" s="16">
        <v>150</v>
      </c>
      <c r="S16" s="16">
        <v>140</v>
      </c>
      <c r="T16" s="16">
        <v>30</v>
      </c>
      <c r="U16" s="16">
        <v>60</v>
      </c>
      <c r="V16" s="16"/>
      <c r="W16" s="16"/>
      <c r="X16" s="16">
        <f t="shared" si="5"/>
        <v>11536</v>
      </c>
      <c r="Y16" s="16"/>
      <c r="Z16" s="16"/>
      <c r="AA16" s="16">
        <v>3137</v>
      </c>
      <c r="AB16" s="16">
        <v>5300</v>
      </c>
      <c r="AC16" s="16">
        <v>1485</v>
      </c>
      <c r="AD16" s="16">
        <v>1614</v>
      </c>
      <c r="AE16" s="16"/>
      <c r="AF16" s="16"/>
      <c r="AG16" s="37">
        <f t="shared" si="6"/>
        <v>30.357894736842105</v>
      </c>
      <c r="AH16" s="16" t="e">
        <f t="shared" si="1"/>
        <v>#DIV/0!</v>
      </c>
      <c r="AI16" s="16" t="e">
        <f t="shared" si="1"/>
        <v>#DIV/0!</v>
      </c>
      <c r="AJ16" s="16">
        <f t="shared" si="1"/>
        <v>20.913333333333334</v>
      </c>
      <c r="AK16" s="16">
        <f t="shared" si="1"/>
        <v>37.857142857142854</v>
      </c>
      <c r="AL16" s="16">
        <f t="shared" si="1"/>
        <v>49.5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358</v>
      </c>
      <c r="AR16" s="18">
        <f t="shared" si="7"/>
        <v>358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/>
      <c r="BA16" s="18">
        <f t="shared" si="10"/>
        <v>0</v>
      </c>
      <c r="BB16" s="27"/>
      <c r="BC16" s="27"/>
      <c r="BD16" s="38"/>
      <c r="BE16" s="27"/>
      <c r="BF16" s="39"/>
    </row>
    <row r="17" spans="1:58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461</v>
      </c>
      <c r="E17" s="18">
        <f t="shared" si="3"/>
        <v>35.32567049808429</v>
      </c>
      <c r="F17" s="16"/>
      <c r="G17" s="16"/>
      <c r="H17" s="16">
        <v>155</v>
      </c>
      <c r="I17" s="16">
        <v>160</v>
      </c>
      <c r="J17" s="16"/>
      <c r="K17" s="16">
        <v>126</v>
      </c>
      <c r="L17" s="16"/>
      <c r="M17" s="16">
        <v>20</v>
      </c>
      <c r="N17" s="16">
        <f t="shared" si="4"/>
        <v>352</v>
      </c>
      <c r="O17" s="18">
        <f t="shared" si="11"/>
        <v>76.35574837310195</v>
      </c>
      <c r="P17" s="16"/>
      <c r="Q17" s="16"/>
      <c r="R17" s="16">
        <v>82</v>
      </c>
      <c r="S17" s="16">
        <v>160</v>
      </c>
      <c r="T17" s="16"/>
      <c r="U17" s="16">
        <v>110</v>
      </c>
      <c r="V17" s="16"/>
      <c r="W17" s="16"/>
      <c r="X17" s="16">
        <f t="shared" si="5"/>
        <v>14417</v>
      </c>
      <c r="Y17" s="16"/>
      <c r="Z17" s="16"/>
      <c r="AA17" s="16">
        <v>3706</v>
      </c>
      <c r="AB17" s="16">
        <v>6653</v>
      </c>
      <c r="AC17" s="16"/>
      <c r="AD17" s="16">
        <v>4058</v>
      </c>
      <c r="AE17" s="16"/>
      <c r="AF17" s="16"/>
      <c r="AG17" s="37">
        <f t="shared" si="6"/>
        <v>40.95738636363637</v>
      </c>
      <c r="AH17" s="16" t="e">
        <f t="shared" si="1"/>
        <v>#DIV/0!</v>
      </c>
      <c r="AI17" s="16" t="e">
        <f t="shared" si="1"/>
        <v>#DIV/0!</v>
      </c>
      <c r="AJ17" s="16">
        <f t="shared" si="1"/>
        <v>45.19512195121951</v>
      </c>
      <c r="AK17" s="16">
        <f t="shared" si="1"/>
        <v>41.58125</v>
      </c>
      <c r="AL17" s="16" t="e">
        <f t="shared" si="1"/>
        <v>#DIV/0!</v>
      </c>
      <c r="AM17" s="16">
        <f t="shared" si="1"/>
        <v>36.89090909090909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201</v>
      </c>
      <c r="AX17" s="18">
        <f t="shared" si="9"/>
        <v>33.5</v>
      </c>
      <c r="AY17" s="31">
        <v>1340</v>
      </c>
      <c r="AZ17" s="31">
        <v>105</v>
      </c>
      <c r="BA17" s="18">
        <f t="shared" si="10"/>
        <v>7.835820895522389</v>
      </c>
      <c r="BB17" s="27"/>
      <c r="BC17" s="27"/>
      <c r="BD17" s="38"/>
      <c r="BE17" s="27"/>
      <c r="BF17" s="39"/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290</v>
      </c>
      <c r="E18" s="18">
        <f t="shared" si="3"/>
        <v>31.016042780748666</v>
      </c>
      <c r="F18" s="16">
        <v>60</v>
      </c>
      <c r="G18" s="12"/>
      <c r="H18" s="16"/>
      <c r="I18" s="16">
        <v>30</v>
      </c>
      <c r="J18" s="16">
        <v>100</v>
      </c>
      <c r="K18" s="16">
        <v>100</v>
      </c>
      <c r="L18" s="16"/>
      <c r="M18" s="16"/>
      <c r="N18" s="16">
        <f t="shared" si="4"/>
        <v>150</v>
      </c>
      <c r="O18" s="18">
        <f t="shared" si="11"/>
        <v>51.724137931034484</v>
      </c>
      <c r="P18" s="16"/>
      <c r="Q18" s="16"/>
      <c r="R18" s="16"/>
      <c r="S18" s="16">
        <v>30</v>
      </c>
      <c r="T18" s="16">
        <v>100</v>
      </c>
      <c r="U18" s="16">
        <v>20</v>
      </c>
      <c r="V18" s="16"/>
      <c r="W18" s="12"/>
      <c r="X18" s="16">
        <f t="shared" si="5"/>
        <v>5150</v>
      </c>
      <c r="Y18" s="12"/>
      <c r="Z18" s="12"/>
      <c r="AA18" s="16"/>
      <c r="AB18" s="16">
        <v>1050</v>
      </c>
      <c r="AC18" s="16">
        <v>3500</v>
      </c>
      <c r="AD18" s="16">
        <v>600</v>
      </c>
      <c r="AE18" s="12"/>
      <c r="AF18" s="12"/>
      <c r="AG18" s="37">
        <f t="shared" si="6"/>
        <v>34.333333333333336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>
        <f t="shared" si="1"/>
        <v>35</v>
      </c>
      <c r="AL18" s="16">
        <f t="shared" si="1"/>
        <v>35</v>
      </c>
      <c r="AM18" s="16">
        <f t="shared" si="1"/>
        <v>30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2500</v>
      </c>
      <c r="AU18" s="18">
        <f t="shared" si="8"/>
        <v>131.57894736842107</v>
      </c>
      <c r="AV18" s="18">
        <v>400</v>
      </c>
      <c r="AW18" s="16">
        <v>230</v>
      </c>
      <c r="AX18" s="18">
        <f t="shared" si="9"/>
        <v>57.49999999999999</v>
      </c>
      <c r="AY18" s="31">
        <v>780</v>
      </c>
      <c r="AZ18" s="31">
        <v>70</v>
      </c>
      <c r="BA18" s="18">
        <f t="shared" si="10"/>
        <v>8.974358974358974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36"/>
      <c r="BA19" s="18">
        <f t="shared" si="10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15455</v>
      </c>
      <c r="D20" s="12">
        <f>SUM(D5:D19)</f>
        <v>5442</v>
      </c>
      <c r="E20" s="29">
        <f t="shared" si="3"/>
        <v>35.21190553219023</v>
      </c>
      <c r="F20" s="28">
        <f aca="true" t="shared" si="14" ref="F20:M20">SUM(F5:F19)</f>
        <v>180</v>
      </c>
      <c r="G20" s="28">
        <f t="shared" si="14"/>
        <v>0</v>
      </c>
      <c r="H20" s="28">
        <f t="shared" si="14"/>
        <v>1832</v>
      </c>
      <c r="I20" s="28">
        <f t="shared" si="14"/>
        <v>1717</v>
      </c>
      <c r="J20" s="28">
        <f t="shared" si="14"/>
        <v>359</v>
      </c>
      <c r="K20" s="28">
        <f t="shared" si="14"/>
        <v>516</v>
      </c>
      <c r="L20" s="28">
        <f t="shared" si="14"/>
        <v>748</v>
      </c>
      <c r="M20" s="28">
        <f t="shared" si="14"/>
        <v>90</v>
      </c>
      <c r="N20" s="12">
        <f t="shared" si="4"/>
        <v>4647</v>
      </c>
      <c r="O20" s="19">
        <f t="shared" si="11"/>
        <v>85.39140022050717</v>
      </c>
      <c r="P20" s="28">
        <f aca="true" t="shared" si="15" ref="P20:AF20">SUM(P5:P19)</f>
        <v>100</v>
      </c>
      <c r="Q20" s="28">
        <f t="shared" si="15"/>
        <v>0</v>
      </c>
      <c r="R20" s="28">
        <f t="shared" si="15"/>
        <v>1627</v>
      </c>
      <c r="S20" s="28">
        <f t="shared" si="15"/>
        <v>1621</v>
      </c>
      <c r="T20" s="28">
        <f t="shared" si="15"/>
        <v>359</v>
      </c>
      <c r="U20" s="28">
        <f t="shared" si="15"/>
        <v>420</v>
      </c>
      <c r="V20" s="28">
        <f t="shared" si="15"/>
        <v>460</v>
      </c>
      <c r="W20" s="28">
        <f t="shared" si="15"/>
        <v>60</v>
      </c>
      <c r="X20" s="12">
        <f t="shared" si="5"/>
        <v>169628</v>
      </c>
      <c r="Y20" s="28">
        <f t="shared" si="15"/>
        <v>3301</v>
      </c>
      <c r="Z20" s="28">
        <f t="shared" si="15"/>
        <v>0</v>
      </c>
      <c r="AA20" s="28">
        <f t="shared" si="15"/>
        <v>58568</v>
      </c>
      <c r="AB20" s="28">
        <f t="shared" si="15"/>
        <v>62107</v>
      </c>
      <c r="AC20" s="28">
        <f t="shared" si="15"/>
        <v>15047</v>
      </c>
      <c r="AD20" s="28">
        <f t="shared" si="15"/>
        <v>12657</v>
      </c>
      <c r="AE20" s="28">
        <f t="shared" si="15"/>
        <v>16574</v>
      </c>
      <c r="AF20" s="28">
        <f t="shared" si="15"/>
        <v>1374</v>
      </c>
      <c r="AG20" s="40">
        <f t="shared" si="6"/>
        <v>36.502689907467186</v>
      </c>
      <c r="AH20" s="12">
        <f aca="true" t="shared" si="16" ref="AH20:AH26">Y20/P20</f>
        <v>33.01</v>
      </c>
      <c r="AI20" s="12" t="e">
        <f aca="true" t="shared" si="17" ref="AI20:AI26">Z20/Q20</f>
        <v>#DIV/0!</v>
      </c>
      <c r="AJ20" s="12">
        <f aca="true" t="shared" si="18" ref="AJ20:AJ26">AA20/R20</f>
        <v>35.99754148740012</v>
      </c>
      <c r="AK20" s="12">
        <f aca="true" t="shared" si="19" ref="AK20:AK26">AB20/S20</f>
        <v>38.314003701418876</v>
      </c>
      <c r="AL20" s="12">
        <f aca="true" t="shared" si="20" ref="AL20:AL26">AC20/T20</f>
        <v>41.91364902506964</v>
      </c>
      <c r="AM20" s="12">
        <f aca="true" t="shared" si="21" ref="AM20:AM26">AD20/U20</f>
        <v>30.135714285714286</v>
      </c>
      <c r="AN20" s="12">
        <f aca="true" t="shared" si="22" ref="AN20:AN26">AE20/V20</f>
        <v>36.030434782608694</v>
      </c>
      <c r="AO20" s="12">
        <f aca="true" t="shared" si="23" ref="AO20:AO26">AF20/W20</f>
        <v>22.9</v>
      </c>
      <c r="AP20" s="12">
        <f>SUM(AP5:AP19)</f>
        <v>3970</v>
      </c>
      <c r="AQ20" s="12">
        <f>SUM(AQ5:AQ19)</f>
        <v>5097</v>
      </c>
      <c r="AR20" s="19">
        <f t="shared" si="7"/>
        <v>128.38790931989925</v>
      </c>
      <c r="AS20" s="12">
        <f>SUM(AS5:AS19)</f>
        <v>30623</v>
      </c>
      <c r="AT20" s="12">
        <f>SUM(AT5:AT19)</f>
        <v>41941</v>
      </c>
      <c r="AU20" s="19">
        <f t="shared" si="8"/>
        <v>136.95914835254547</v>
      </c>
      <c r="AV20" s="19">
        <f>SUM(AV5:AV19)</f>
        <v>5444</v>
      </c>
      <c r="AW20" s="12">
        <f>SUM(AW5:AW19)</f>
        <v>3102</v>
      </c>
      <c r="AX20" s="19">
        <f t="shared" si="9"/>
        <v>56.98016164584864</v>
      </c>
      <c r="AY20" s="12">
        <f>SUM(AY5:AY19)</f>
        <v>15690</v>
      </c>
      <c r="AZ20" s="12">
        <f>SUM(AZ5:AZ19)</f>
        <v>1185</v>
      </c>
      <c r="BA20" s="19">
        <f t="shared" si="10"/>
        <v>7.552581261950286</v>
      </c>
      <c r="BB20" s="12">
        <f>SUM(BB5:BB19)</f>
        <v>290</v>
      </c>
      <c r="BC20" s="12">
        <f>SUM(BC5:BC19)</f>
        <v>6</v>
      </c>
      <c r="BD20" s="38">
        <f t="shared" si="12"/>
        <v>2.0689655172413794</v>
      </c>
      <c r="BE20" s="12">
        <f>SUM(BE5:BE19)</f>
        <v>150</v>
      </c>
      <c r="BF20" s="39">
        <f t="shared" si="13"/>
        <v>250</v>
      </c>
    </row>
    <row r="21" spans="1:58" s="11" customFormat="1" ht="49.5" customHeight="1" outlineLevel="1">
      <c r="A21" s="10"/>
      <c r="B21" s="10" t="s">
        <v>46</v>
      </c>
      <c r="C21" s="16">
        <v>700</v>
      </c>
      <c r="D21" s="16">
        <f t="shared" si="2"/>
        <v>170</v>
      </c>
      <c r="E21" s="29">
        <f t="shared" si="3"/>
        <v>24.285714285714285</v>
      </c>
      <c r="F21" s="27">
        <v>170</v>
      </c>
      <c r="G21" s="27"/>
      <c r="H21" s="27"/>
      <c r="I21" s="27"/>
      <c r="J21" s="27"/>
      <c r="K21" s="27"/>
      <c r="L21" s="27"/>
      <c r="M21" s="27"/>
      <c r="N21" s="16">
        <f t="shared" si="4"/>
        <v>50</v>
      </c>
      <c r="O21" s="19">
        <f t="shared" si="11"/>
        <v>29.411764705882355</v>
      </c>
      <c r="P21" s="27">
        <v>50</v>
      </c>
      <c r="Q21" s="27"/>
      <c r="R21" s="27"/>
      <c r="S21" s="27"/>
      <c r="T21" s="27"/>
      <c r="U21" s="27"/>
      <c r="V21" s="27"/>
      <c r="W21" s="27"/>
      <c r="X21" s="16">
        <f t="shared" si="5"/>
        <v>1000</v>
      </c>
      <c r="Y21" s="27">
        <v>1000</v>
      </c>
      <c r="Z21" s="27"/>
      <c r="AA21" s="27"/>
      <c r="AB21" s="27"/>
      <c r="AC21" s="27"/>
      <c r="AD21" s="27"/>
      <c r="AE21" s="27"/>
      <c r="AF21" s="27"/>
      <c r="AG21" s="37">
        <f t="shared" si="6"/>
        <v>20</v>
      </c>
      <c r="AH21" s="16">
        <f t="shared" si="16"/>
        <v>20</v>
      </c>
      <c r="AI21" s="16" t="e">
        <f t="shared" si="17"/>
        <v>#DIV/0!</v>
      </c>
      <c r="AJ21" s="16" t="e">
        <f t="shared" si="18"/>
        <v>#DIV/0!</v>
      </c>
      <c r="AK21" s="16" t="e">
        <f t="shared" si="19"/>
        <v>#DIV/0!</v>
      </c>
      <c r="AL21" s="16" t="e">
        <f t="shared" si="20"/>
        <v>#DIV/0!</v>
      </c>
      <c r="AM21" s="16" t="e">
        <f t="shared" si="21"/>
        <v>#DIV/0!</v>
      </c>
      <c r="AN21" s="16" t="e">
        <f t="shared" si="22"/>
        <v>#DIV/0!</v>
      </c>
      <c r="AO21" s="16" t="e">
        <f t="shared" si="23"/>
        <v>#DIV/0!</v>
      </c>
      <c r="AP21" s="16">
        <v>400</v>
      </c>
      <c r="AQ21" s="16">
        <v>500</v>
      </c>
      <c r="AR21" s="16">
        <f aca="true" t="shared" si="24" ref="AR21:AR28">AQ21/AP21*100</f>
        <v>125</v>
      </c>
      <c r="AS21" s="16">
        <v>2000</v>
      </c>
      <c r="AT21" s="16">
        <v>3000</v>
      </c>
      <c r="AU21" s="16">
        <f>AT21/AS21*100</f>
        <v>150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  <c r="BB21" s="12">
        <v>1</v>
      </c>
      <c r="BC21" s="12"/>
      <c r="BD21" s="38">
        <f t="shared" si="12"/>
        <v>0</v>
      </c>
      <c r="BE21" s="12"/>
      <c r="BF21" s="39" t="e">
        <f t="shared" si="13"/>
        <v>#DIV/0!</v>
      </c>
    </row>
    <row r="22" spans="1:58" s="11" customFormat="1" ht="49.5" customHeight="1" outlineLevel="1">
      <c r="A22" s="10"/>
      <c r="B22" s="10" t="s">
        <v>47</v>
      </c>
      <c r="C22" s="16">
        <v>855</v>
      </c>
      <c r="D22" s="16">
        <f t="shared" si="2"/>
        <v>360</v>
      </c>
      <c r="E22" s="29">
        <f t="shared" si="3"/>
        <v>42.10526315789473</v>
      </c>
      <c r="F22" s="27"/>
      <c r="G22" s="27"/>
      <c r="H22" s="27">
        <v>150</v>
      </c>
      <c r="I22" s="27">
        <v>155</v>
      </c>
      <c r="J22" s="27">
        <v>55</v>
      </c>
      <c r="K22" s="27"/>
      <c r="L22" s="27"/>
      <c r="M22" s="27"/>
      <c r="N22" s="16">
        <f t="shared" si="4"/>
        <v>190</v>
      </c>
      <c r="O22" s="19">
        <f t="shared" si="11"/>
        <v>52.77777777777778</v>
      </c>
      <c r="P22" s="27"/>
      <c r="Q22" s="27"/>
      <c r="R22" s="27">
        <v>150</v>
      </c>
      <c r="S22" s="27">
        <v>40</v>
      </c>
      <c r="T22" s="27"/>
      <c r="U22" s="27"/>
      <c r="V22" s="27"/>
      <c r="W22" s="27"/>
      <c r="X22" s="16">
        <f t="shared" si="5"/>
        <v>6350</v>
      </c>
      <c r="Y22" s="27"/>
      <c r="Z22" s="27"/>
      <c r="AA22" s="27">
        <v>5100</v>
      </c>
      <c r="AB22" s="27">
        <v>1250</v>
      </c>
      <c r="AC22" s="27"/>
      <c r="AD22" s="27"/>
      <c r="AE22" s="27"/>
      <c r="AF22" s="27"/>
      <c r="AG22" s="37">
        <f t="shared" si="6"/>
        <v>33.421052631578945</v>
      </c>
      <c r="AH22" s="16" t="e">
        <f t="shared" si="16"/>
        <v>#DIV/0!</v>
      </c>
      <c r="AI22" s="16" t="e">
        <f t="shared" si="17"/>
        <v>#DIV/0!</v>
      </c>
      <c r="AJ22" s="16">
        <f t="shared" si="18"/>
        <v>34</v>
      </c>
      <c r="AK22" s="16">
        <f t="shared" si="19"/>
        <v>31.25</v>
      </c>
      <c r="AL22" s="16" t="e">
        <f t="shared" si="20"/>
        <v>#DIV/0!</v>
      </c>
      <c r="AM22" s="16" t="e">
        <f t="shared" si="21"/>
        <v>#DIV/0!</v>
      </c>
      <c r="AN22" s="16" t="e">
        <f t="shared" si="22"/>
        <v>#DIV/0!</v>
      </c>
      <c r="AO22" s="16" t="e">
        <f t="shared" si="23"/>
        <v>#DIV/0!</v>
      </c>
      <c r="AP22" s="16">
        <v>180</v>
      </c>
      <c r="AQ22" s="16">
        <v>160</v>
      </c>
      <c r="AR22" s="18">
        <f t="shared" si="24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  <c r="BB22" s="16"/>
      <c r="BC22" s="16"/>
      <c r="BD22" s="38"/>
      <c r="BE22" s="12"/>
      <c r="BF22" s="39"/>
    </row>
    <row r="23" spans="1:58" s="11" customFormat="1" ht="49.5" customHeight="1" outlineLevel="1">
      <c r="A23" s="10"/>
      <c r="B23" s="10" t="s">
        <v>48</v>
      </c>
      <c r="C23" s="16">
        <v>655</v>
      </c>
      <c r="D23" s="16">
        <f t="shared" si="2"/>
        <v>60</v>
      </c>
      <c r="E23" s="29">
        <f t="shared" si="3"/>
        <v>9.16030534351145</v>
      </c>
      <c r="F23" s="27">
        <v>60</v>
      </c>
      <c r="G23" s="27"/>
      <c r="H23" s="27"/>
      <c r="I23" s="27"/>
      <c r="J23" s="27"/>
      <c r="K23" s="27"/>
      <c r="L23" s="27"/>
      <c r="M23" s="27"/>
      <c r="N23" s="16">
        <f t="shared" si="4"/>
        <v>30</v>
      </c>
      <c r="O23" s="19">
        <f t="shared" si="11"/>
        <v>50</v>
      </c>
      <c r="P23" s="27">
        <v>30</v>
      </c>
      <c r="Q23" s="27"/>
      <c r="R23" s="27"/>
      <c r="S23" s="27"/>
      <c r="T23" s="27"/>
      <c r="U23" s="27"/>
      <c r="V23" s="27"/>
      <c r="W23" s="27"/>
      <c r="X23" s="16">
        <f t="shared" si="5"/>
        <v>600</v>
      </c>
      <c r="Y23" s="27">
        <v>600</v>
      </c>
      <c r="Z23" s="27"/>
      <c r="AA23" s="27"/>
      <c r="AB23" s="27"/>
      <c r="AC23" s="27"/>
      <c r="AD23" s="27"/>
      <c r="AE23" s="27"/>
      <c r="AF23" s="27"/>
      <c r="AG23" s="37">
        <f t="shared" si="6"/>
        <v>20</v>
      </c>
      <c r="AH23" s="16">
        <f t="shared" si="16"/>
        <v>20</v>
      </c>
      <c r="AI23" s="16" t="e">
        <f t="shared" si="17"/>
        <v>#DIV/0!</v>
      </c>
      <c r="AJ23" s="16" t="e">
        <f t="shared" si="18"/>
        <v>#DIV/0!</v>
      </c>
      <c r="AK23" s="16" t="e">
        <f t="shared" si="19"/>
        <v>#DIV/0!</v>
      </c>
      <c r="AL23" s="16" t="e">
        <f t="shared" si="20"/>
        <v>#DIV/0!</v>
      </c>
      <c r="AM23" s="16" t="e">
        <f t="shared" si="21"/>
        <v>#DIV/0!</v>
      </c>
      <c r="AN23" s="16" t="e">
        <f t="shared" si="22"/>
        <v>#DIV/0!</v>
      </c>
      <c r="AO23" s="16" t="e">
        <f t="shared" si="23"/>
        <v>#DIV/0!</v>
      </c>
      <c r="AP23" s="16">
        <v>350</v>
      </c>
      <c r="AQ23" s="16">
        <v>400</v>
      </c>
      <c r="AR23" s="18">
        <f t="shared" si="24"/>
        <v>114.28571428571428</v>
      </c>
      <c r="AS23" s="16">
        <v>1500</v>
      </c>
      <c r="AT23" s="16">
        <v>700</v>
      </c>
      <c r="AU23" s="18">
        <f>AT23/AS23*100</f>
        <v>46.666666666666664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  <c r="BB23" s="21"/>
      <c r="BC23" s="21"/>
      <c r="BD23" s="38"/>
      <c r="BE23" s="21"/>
      <c r="BF23" s="39"/>
    </row>
    <row r="24" spans="1:58" s="11" customFormat="1" ht="49.5" customHeight="1" outlineLevel="1">
      <c r="A24" s="10"/>
      <c r="B24" s="10" t="s">
        <v>49</v>
      </c>
      <c r="C24" s="27">
        <v>560</v>
      </c>
      <c r="D24" s="16">
        <f t="shared" si="2"/>
        <v>60</v>
      </c>
      <c r="E24" s="29">
        <f t="shared" si="3"/>
        <v>10.714285714285714</v>
      </c>
      <c r="F24" s="27"/>
      <c r="G24" s="27"/>
      <c r="H24" s="27"/>
      <c r="I24" s="27">
        <v>60</v>
      </c>
      <c r="J24" s="27"/>
      <c r="K24" s="27"/>
      <c r="L24" s="27"/>
      <c r="M24" s="27"/>
      <c r="N24" s="16">
        <f t="shared" si="4"/>
        <v>60</v>
      </c>
      <c r="O24" s="19">
        <f t="shared" si="11"/>
        <v>100</v>
      </c>
      <c r="P24" s="27"/>
      <c r="Q24" s="27"/>
      <c r="R24" s="27"/>
      <c r="S24" s="27">
        <v>60</v>
      </c>
      <c r="T24" s="27"/>
      <c r="U24" s="27"/>
      <c r="V24" s="27"/>
      <c r="W24" s="27"/>
      <c r="X24" s="16">
        <f t="shared" si="5"/>
        <v>2100</v>
      </c>
      <c r="Y24" s="27"/>
      <c r="Z24" s="27"/>
      <c r="AA24" s="27"/>
      <c r="AB24" s="27">
        <v>2100</v>
      </c>
      <c r="AC24" s="27"/>
      <c r="AD24" s="27"/>
      <c r="AE24" s="27"/>
      <c r="AF24" s="27"/>
      <c r="AG24" s="37">
        <f t="shared" si="6"/>
        <v>35</v>
      </c>
      <c r="AH24" s="16" t="e">
        <f t="shared" si="16"/>
        <v>#DIV/0!</v>
      </c>
      <c r="AI24" s="16" t="e">
        <f t="shared" si="17"/>
        <v>#DIV/0!</v>
      </c>
      <c r="AJ24" s="16" t="e">
        <f t="shared" si="18"/>
        <v>#DIV/0!</v>
      </c>
      <c r="AK24" s="16">
        <f t="shared" si="19"/>
        <v>35</v>
      </c>
      <c r="AL24" s="16" t="e">
        <f t="shared" si="20"/>
        <v>#DIV/0!</v>
      </c>
      <c r="AM24" s="16" t="e">
        <f t="shared" si="21"/>
        <v>#DIV/0!</v>
      </c>
      <c r="AN24" s="16" t="e">
        <f t="shared" si="22"/>
        <v>#DIV/0!</v>
      </c>
      <c r="AO24" s="16" t="e">
        <f t="shared" si="23"/>
        <v>#DIV/0!</v>
      </c>
      <c r="AP24" s="27">
        <v>60</v>
      </c>
      <c r="AQ24" s="27">
        <v>90</v>
      </c>
      <c r="AR24" s="18">
        <f t="shared" si="24"/>
        <v>150</v>
      </c>
      <c r="AS24" s="27"/>
      <c r="AT24" s="27"/>
      <c r="AU24" s="27"/>
      <c r="AV24" s="18">
        <v>200</v>
      </c>
      <c r="AW24" s="16">
        <v>20</v>
      </c>
      <c r="AX24" s="18">
        <f t="shared" si="9"/>
        <v>10</v>
      </c>
      <c r="AY24" s="16">
        <v>380</v>
      </c>
      <c r="AZ24" s="16"/>
      <c r="BA24" s="18">
        <f t="shared" si="10"/>
        <v>0</v>
      </c>
      <c r="BB24" s="16">
        <v>20</v>
      </c>
      <c r="BC24" s="16"/>
      <c r="BD24" s="38">
        <f t="shared" si="12"/>
        <v>0</v>
      </c>
      <c r="BE24" s="16"/>
      <c r="BF24" s="39" t="e">
        <f t="shared" si="13"/>
        <v>#DIV/0!</v>
      </c>
    </row>
    <row r="25" spans="1:58" s="11" customFormat="1" ht="49.5" customHeight="1" outlineLevel="1">
      <c r="A25" s="10"/>
      <c r="B25" s="10" t="s">
        <v>50</v>
      </c>
      <c r="C25" s="27">
        <v>510</v>
      </c>
      <c r="D25" s="16">
        <f t="shared" si="2"/>
        <v>65</v>
      </c>
      <c r="E25" s="29">
        <f t="shared" si="3"/>
        <v>12.745098039215685</v>
      </c>
      <c r="F25" s="27"/>
      <c r="G25" s="27"/>
      <c r="H25" s="27">
        <v>65</v>
      </c>
      <c r="I25" s="27"/>
      <c r="J25" s="27"/>
      <c r="K25" s="27"/>
      <c r="L25" s="27"/>
      <c r="M25" s="27"/>
      <c r="N25" s="16">
        <f t="shared" si="4"/>
        <v>65</v>
      </c>
      <c r="O25" s="19">
        <f t="shared" si="11"/>
        <v>100</v>
      </c>
      <c r="P25" s="27"/>
      <c r="Q25" s="27"/>
      <c r="R25" s="27">
        <v>65</v>
      </c>
      <c r="S25" s="27"/>
      <c r="T25" s="27"/>
      <c r="U25" s="27"/>
      <c r="V25" s="27"/>
      <c r="W25" s="27"/>
      <c r="X25" s="16">
        <f t="shared" si="5"/>
        <v>2500</v>
      </c>
      <c r="Y25" s="27"/>
      <c r="Z25" s="27"/>
      <c r="AA25" s="27">
        <v>2500</v>
      </c>
      <c r="AB25" s="27"/>
      <c r="AC25" s="27"/>
      <c r="AD25" s="27"/>
      <c r="AE25" s="27"/>
      <c r="AF25" s="27"/>
      <c r="AG25" s="37">
        <f t="shared" si="6"/>
        <v>38.46153846153846</v>
      </c>
      <c r="AH25" s="16" t="e">
        <f t="shared" si="16"/>
        <v>#DIV/0!</v>
      </c>
      <c r="AI25" s="16" t="e">
        <f t="shared" si="17"/>
        <v>#DIV/0!</v>
      </c>
      <c r="AJ25" s="16">
        <f t="shared" si="18"/>
        <v>38.46153846153846</v>
      </c>
      <c r="AK25" s="16" t="e">
        <f t="shared" si="19"/>
        <v>#DIV/0!</v>
      </c>
      <c r="AL25" s="16" t="e">
        <f t="shared" si="20"/>
        <v>#DIV/0!</v>
      </c>
      <c r="AM25" s="16" t="e">
        <f t="shared" si="21"/>
        <v>#DIV/0!</v>
      </c>
      <c r="AN25" s="16" t="e">
        <f t="shared" si="22"/>
        <v>#DIV/0!</v>
      </c>
      <c r="AO25" s="16" t="e">
        <f t="shared" si="23"/>
        <v>#DIV/0!</v>
      </c>
      <c r="AP25" s="27">
        <v>10</v>
      </c>
      <c r="AQ25" s="27">
        <v>10</v>
      </c>
      <c r="AR25" s="18">
        <f t="shared" si="24"/>
        <v>100</v>
      </c>
      <c r="AS25" s="27"/>
      <c r="AT25" s="27"/>
      <c r="AU25" s="27"/>
      <c r="AV25" s="18">
        <v>230</v>
      </c>
      <c r="AW25" s="18">
        <v>140</v>
      </c>
      <c r="AX25" s="18">
        <f t="shared" si="9"/>
        <v>60.86956521739131</v>
      </c>
      <c r="AY25" s="16">
        <v>400</v>
      </c>
      <c r="AZ25" s="16"/>
      <c r="BA25" s="18">
        <f t="shared" si="10"/>
        <v>0</v>
      </c>
      <c r="BB25" s="16">
        <v>1</v>
      </c>
      <c r="BC25" s="16"/>
      <c r="BD25" s="38">
        <f t="shared" si="12"/>
        <v>0</v>
      </c>
      <c r="BE25" s="16"/>
      <c r="BF25" s="39" t="e">
        <f t="shared" si="13"/>
        <v>#DIV/0!</v>
      </c>
    </row>
    <row r="26" spans="1:58" s="11" customFormat="1" ht="49.5" customHeight="1" outlineLevel="1">
      <c r="A26" s="10"/>
      <c r="B26" s="10" t="s">
        <v>51</v>
      </c>
      <c r="C26" s="27">
        <v>728</v>
      </c>
      <c r="D26" s="16">
        <f t="shared" si="2"/>
        <v>160</v>
      </c>
      <c r="E26" s="29">
        <f t="shared" si="3"/>
        <v>21.978021978021978</v>
      </c>
      <c r="F26" s="27"/>
      <c r="G26" s="27"/>
      <c r="H26" s="27">
        <v>160</v>
      </c>
      <c r="I26" s="27"/>
      <c r="J26" s="27"/>
      <c r="K26" s="27"/>
      <c r="L26" s="27"/>
      <c r="M26" s="27"/>
      <c r="N26" s="16">
        <f t="shared" si="4"/>
        <v>50</v>
      </c>
      <c r="O26" s="19">
        <f t="shared" si="11"/>
        <v>31.25</v>
      </c>
      <c r="P26" s="27"/>
      <c r="Q26" s="27"/>
      <c r="R26" s="27">
        <v>50</v>
      </c>
      <c r="S26" s="27"/>
      <c r="T26" s="27"/>
      <c r="U26" s="27"/>
      <c r="V26" s="27"/>
      <c r="W26" s="27"/>
      <c r="X26" s="16">
        <f t="shared" si="5"/>
        <v>1900</v>
      </c>
      <c r="Y26" s="27"/>
      <c r="Z26" s="27"/>
      <c r="AA26" s="27">
        <v>1900</v>
      </c>
      <c r="AB26" s="27"/>
      <c r="AC26" s="27"/>
      <c r="AD26" s="27"/>
      <c r="AE26" s="27"/>
      <c r="AF26" s="27"/>
      <c r="AG26" s="37">
        <f t="shared" si="6"/>
        <v>38</v>
      </c>
      <c r="AH26" s="16" t="e">
        <f t="shared" si="16"/>
        <v>#DIV/0!</v>
      </c>
      <c r="AI26" s="16" t="e">
        <f t="shared" si="17"/>
        <v>#DIV/0!</v>
      </c>
      <c r="AJ26" s="16">
        <f t="shared" si="18"/>
        <v>38</v>
      </c>
      <c r="AK26" s="16" t="e">
        <f t="shared" si="19"/>
        <v>#DIV/0!</v>
      </c>
      <c r="AL26" s="16" t="e">
        <f t="shared" si="20"/>
        <v>#DIV/0!</v>
      </c>
      <c r="AM26" s="16" t="e">
        <f t="shared" si="21"/>
        <v>#DIV/0!</v>
      </c>
      <c r="AN26" s="16" t="e">
        <f t="shared" si="22"/>
        <v>#DIV/0!</v>
      </c>
      <c r="AO26" s="16" t="e">
        <f t="shared" si="23"/>
        <v>#DIV/0!</v>
      </c>
      <c r="AP26" s="27">
        <v>70</v>
      </c>
      <c r="AQ26" s="27">
        <v>90</v>
      </c>
      <c r="AR26" s="18">
        <f t="shared" si="24"/>
        <v>128.57142857142858</v>
      </c>
      <c r="AS26" s="27"/>
      <c r="AT26" s="27"/>
      <c r="AU26" s="27"/>
      <c r="AV26" s="18">
        <v>200</v>
      </c>
      <c r="AW26" s="18">
        <v>100</v>
      </c>
      <c r="AX26" s="18">
        <f t="shared" si="9"/>
        <v>50</v>
      </c>
      <c r="AY26" s="16">
        <v>530</v>
      </c>
      <c r="AZ26" s="16"/>
      <c r="BA26" s="18">
        <f t="shared" si="10"/>
        <v>0</v>
      </c>
      <c r="BB26" s="16">
        <v>1</v>
      </c>
      <c r="BC26" s="16"/>
      <c r="BD26" s="38">
        <f t="shared" si="12"/>
        <v>0</v>
      </c>
      <c r="BE26" s="16"/>
      <c r="BF26" s="39" t="e">
        <f t="shared" si="13"/>
        <v>#DIV/0!</v>
      </c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2"/>
        <v>1561</v>
      </c>
      <c r="E27" s="29">
        <f t="shared" si="3"/>
        <v>19.372052618515763</v>
      </c>
      <c r="F27" s="28">
        <v>230</v>
      </c>
      <c r="G27" s="28"/>
      <c r="H27" s="28">
        <v>590</v>
      </c>
      <c r="I27" s="28">
        <v>618</v>
      </c>
      <c r="J27" s="28">
        <v>105</v>
      </c>
      <c r="K27" s="28">
        <v>18</v>
      </c>
      <c r="L27" s="28"/>
      <c r="M27" s="28"/>
      <c r="N27" s="12">
        <f t="shared" si="4"/>
        <v>1081</v>
      </c>
      <c r="O27" s="19">
        <f t="shared" si="11"/>
        <v>69.25048046124279</v>
      </c>
      <c r="P27" s="28">
        <v>80</v>
      </c>
      <c r="Q27" s="28"/>
      <c r="R27" s="28">
        <v>430</v>
      </c>
      <c r="S27" s="28">
        <v>503</v>
      </c>
      <c r="T27" s="28">
        <v>50</v>
      </c>
      <c r="U27" s="28">
        <v>18</v>
      </c>
      <c r="V27" s="28"/>
      <c r="W27" s="28"/>
      <c r="X27" s="12">
        <f t="shared" si="5"/>
        <v>37230</v>
      </c>
      <c r="Y27" s="28">
        <v>1600</v>
      </c>
      <c r="Z27" s="28"/>
      <c r="AA27" s="28">
        <v>15350</v>
      </c>
      <c r="AB27" s="28">
        <v>18070</v>
      </c>
      <c r="AC27" s="28">
        <v>1840</v>
      </c>
      <c r="AD27" s="28">
        <v>370</v>
      </c>
      <c r="AE27" s="28"/>
      <c r="AF27" s="28"/>
      <c r="AG27" s="40">
        <f t="shared" si="6"/>
        <v>34.44033302497687</v>
      </c>
      <c r="AH27" s="28">
        <f aca="true" t="shared" si="25" ref="AH27:AO28">Y27/P27</f>
        <v>20</v>
      </c>
      <c r="AI27" s="28" t="e">
        <f t="shared" si="25"/>
        <v>#DIV/0!</v>
      </c>
      <c r="AJ27" s="28">
        <f t="shared" si="25"/>
        <v>35.69767441860465</v>
      </c>
      <c r="AK27" s="28">
        <f t="shared" si="25"/>
        <v>35.92445328031809</v>
      </c>
      <c r="AL27" s="28">
        <f t="shared" si="25"/>
        <v>36.8</v>
      </c>
      <c r="AM27" s="28">
        <f t="shared" si="25"/>
        <v>20.555555555555557</v>
      </c>
      <c r="AN27" s="28" t="e">
        <f t="shared" si="25"/>
        <v>#DIV/0!</v>
      </c>
      <c r="AO27" s="28" t="e">
        <f t="shared" si="25"/>
        <v>#DIV/0!</v>
      </c>
      <c r="AP27" s="12">
        <v>1340</v>
      </c>
      <c r="AQ27" s="12">
        <v>4309</v>
      </c>
      <c r="AR27" s="19">
        <f t="shared" si="24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743</v>
      </c>
      <c r="AX27" s="19">
        <f>AW27/AV27*100</f>
        <v>47.75064267352185</v>
      </c>
      <c r="AY27" s="12">
        <v>6780</v>
      </c>
      <c r="AZ27" s="12"/>
      <c r="BA27" s="19">
        <f t="shared" si="10"/>
        <v>0</v>
      </c>
      <c r="BB27" s="12">
        <v>122</v>
      </c>
      <c r="BC27" s="12"/>
      <c r="BD27" s="38">
        <f t="shared" si="12"/>
        <v>0</v>
      </c>
      <c r="BE27" s="12"/>
      <c r="BF27" s="39" t="e">
        <f t="shared" si="13"/>
        <v>#DIV/0!</v>
      </c>
    </row>
    <row r="28" spans="1:58" ht="68.25" customHeight="1">
      <c r="A28" s="17"/>
      <c r="B28" s="8" t="s">
        <v>16</v>
      </c>
      <c r="C28" s="28">
        <f>SUM(C20+C27)</f>
        <v>23513</v>
      </c>
      <c r="D28" s="28">
        <f>SUM(D20+D27)</f>
        <v>7003</v>
      </c>
      <c r="E28" s="29">
        <f t="shared" si="3"/>
        <v>29.783524007995577</v>
      </c>
      <c r="F28" s="28">
        <f>SUM(F20+F27)</f>
        <v>410</v>
      </c>
      <c r="G28" s="28">
        <f aca="true" t="shared" si="26" ref="G28:M28">SUM(G20+G27)</f>
        <v>0</v>
      </c>
      <c r="H28" s="28">
        <f t="shared" si="26"/>
        <v>2422</v>
      </c>
      <c r="I28" s="28">
        <f t="shared" si="26"/>
        <v>2335</v>
      </c>
      <c r="J28" s="28">
        <f t="shared" si="26"/>
        <v>464</v>
      </c>
      <c r="K28" s="28">
        <f t="shared" si="26"/>
        <v>534</v>
      </c>
      <c r="L28" s="28">
        <f t="shared" si="26"/>
        <v>748</v>
      </c>
      <c r="M28" s="28">
        <f t="shared" si="26"/>
        <v>90</v>
      </c>
      <c r="N28" s="28">
        <f>SUM(N20+N27)</f>
        <v>5728</v>
      </c>
      <c r="O28" s="19">
        <f t="shared" si="11"/>
        <v>81.79351706411538</v>
      </c>
      <c r="P28" s="28">
        <f>SUM(P20+P27)</f>
        <v>180</v>
      </c>
      <c r="Q28" s="28">
        <f aca="true" t="shared" si="27" ref="Q28:W28">SUM(Q20+Q27)</f>
        <v>0</v>
      </c>
      <c r="R28" s="28">
        <f t="shared" si="27"/>
        <v>2057</v>
      </c>
      <c r="S28" s="28">
        <f t="shared" si="27"/>
        <v>2124</v>
      </c>
      <c r="T28" s="28">
        <f t="shared" si="27"/>
        <v>409</v>
      </c>
      <c r="U28" s="28">
        <f t="shared" si="27"/>
        <v>438</v>
      </c>
      <c r="V28" s="28">
        <f t="shared" si="27"/>
        <v>460</v>
      </c>
      <c r="W28" s="28">
        <f t="shared" si="27"/>
        <v>60</v>
      </c>
      <c r="X28" s="28">
        <f>SUM(X20+X27)</f>
        <v>206858</v>
      </c>
      <c r="Y28" s="28">
        <f aca="true" t="shared" si="28" ref="Y28:AF28">SUM(Y20+Y27)</f>
        <v>4901</v>
      </c>
      <c r="Z28" s="28">
        <f t="shared" si="28"/>
        <v>0</v>
      </c>
      <c r="AA28" s="28">
        <f t="shared" si="28"/>
        <v>73918</v>
      </c>
      <c r="AB28" s="28">
        <f t="shared" si="28"/>
        <v>80177</v>
      </c>
      <c r="AC28" s="28">
        <f t="shared" si="28"/>
        <v>16887</v>
      </c>
      <c r="AD28" s="28">
        <f t="shared" si="28"/>
        <v>13027</v>
      </c>
      <c r="AE28" s="28">
        <f t="shared" si="28"/>
        <v>16574</v>
      </c>
      <c r="AF28" s="28">
        <f t="shared" si="28"/>
        <v>1374</v>
      </c>
      <c r="AG28" s="40">
        <f t="shared" si="6"/>
        <v>36.113477653631286</v>
      </c>
      <c r="AH28" s="28">
        <f t="shared" si="25"/>
        <v>27.227777777777778</v>
      </c>
      <c r="AI28" s="28" t="e">
        <f t="shared" si="25"/>
        <v>#DIV/0!</v>
      </c>
      <c r="AJ28" s="28">
        <f t="shared" si="25"/>
        <v>35.934856587263006</v>
      </c>
      <c r="AK28" s="28">
        <f t="shared" si="25"/>
        <v>37.74811676082862</v>
      </c>
      <c r="AL28" s="28">
        <f t="shared" si="25"/>
        <v>41.28850855745721</v>
      </c>
      <c r="AM28" s="28">
        <f t="shared" si="25"/>
        <v>29.74200913242009</v>
      </c>
      <c r="AN28" s="28">
        <f t="shared" si="25"/>
        <v>36.030434782608694</v>
      </c>
      <c r="AO28" s="28">
        <f t="shared" si="25"/>
        <v>22.9</v>
      </c>
      <c r="AP28" s="28">
        <f>AP27+AP20</f>
        <v>5310</v>
      </c>
      <c r="AQ28" s="28">
        <f>AQ27+AQ20</f>
        <v>9406</v>
      </c>
      <c r="AR28" s="28">
        <f t="shared" si="24"/>
        <v>177.13747645951037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7000</v>
      </c>
      <c r="AW28" s="32">
        <f>SUM(AW20+AW27)</f>
        <v>3845</v>
      </c>
      <c r="AX28" s="19">
        <f>AW28/AV28*100</f>
        <v>54.92857142857142</v>
      </c>
      <c r="AY28" s="32">
        <f>SUM(AY20+AY27)</f>
        <v>22470</v>
      </c>
      <c r="AZ28" s="32">
        <f>SUM(AZ20+AZ27)</f>
        <v>1185</v>
      </c>
      <c r="BA28" s="19">
        <f t="shared" si="10"/>
        <v>5.27369826435247</v>
      </c>
      <c r="BB28" s="32">
        <f>SUM(BB20+BB27)</f>
        <v>412</v>
      </c>
      <c r="BC28" s="32">
        <f>SUM(BC20+BC27)</f>
        <v>6</v>
      </c>
      <c r="BD28" s="38">
        <f t="shared" si="12"/>
        <v>1.4563106796116505</v>
      </c>
      <c r="BE28" s="32">
        <f>SUM(BE20+BE27)</f>
        <v>150</v>
      </c>
      <c r="BF28" s="39">
        <f t="shared" si="13"/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AG3:AG4"/>
    <mergeCell ref="AH3:AO3"/>
    <mergeCell ref="AV2:AX3"/>
    <mergeCell ref="AP2:AU2"/>
    <mergeCell ref="AP3:AR3"/>
    <mergeCell ref="AS3:AU3"/>
    <mergeCell ref="AG2:AO2"/>
    <mergeCell ref="F3:M3"/>
    <mergeCell ref="N3:N4"/>
    <mergeCell ref="O3:O4"/>
    <mergeCell ref="P3:W3"/>
    <mergeCell ref="X3:X4"/>
    <mergeCell ref="Y3:AF3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BB2:BF2"/>
    <mergeCell ref="BB3:BB4"/>
    <mergeCell ref="BC3:BC4"/>
    <mergeCell ref="BD3:BD4"/>
    <mergeCell ref="BE3:BE4"/>
    <mergeCell ref="BF3:BF4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2020-08-03T07:10:20Z</cp:lastPrinted>
  <dcterms:created xsi:type="dcterms:W3CDTF">2001-05-07T11:51:26Z</dcterms:created>
  <dcterms:modified xsi:type="dcterms:W3CDTF">2020-08-03T07:11:33Z</dcterms:modified>
  <cp:category/>
  <cp:version/>
  <cp:contentType/>
  <cp:contentStatus/>
</cp:coreProperties>
</file>