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'Свод'!$A$1:$BL$28</definedName>
  </definedNames>
  <calcPr fullCalcOnLoad="1"/>
</workbook>
</file>

<file path=xl/sharedStrings.xml><?xml version="1.0" encoding="utf-8"?>
<sst xmlns="http://schemas.openxmlformats.org/spreadsheetml/2006/main" count="105" uniqueCount="60">
  <si>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</si>
  <si>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</si>
  <si>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</si>
  <si>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</si>
  <si>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</si>
  <si>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</si>
  <si>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</si>
  <si>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</si>
  <si>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</si>
  <si>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</si>
  <si>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</si>
  <si>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</si>
  <si>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</si>
  <si>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</si>
  <si>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</si>
  <si>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</si>
  <si>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</si>
  <si>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</si>
  <si>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</si>
  <si>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</si>
  <si>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</si>
  <si>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</si>
  <si>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</si>
  <si>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</si>
  <si>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</si>
  <si>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</si>
  <si>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</si>
  <si>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</si>
  <si>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</si>
  <si>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</si>
  <si>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</si>
  <si>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</si>
  <si>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</si>
  <si>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</si>
  <si>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</si>
  <si>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</si>
  <si>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</si>
  <si>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</si>
  <si>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</si>
  <si>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</si>
  <si>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</si>
  <si>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</si>
  <si>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</si>
  <si>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</si>
  <si>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</si>
  <si>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</si>
  <si>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</si>
  <si>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</si>
  <si>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</si>
  <si>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</si>
  <si>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</si>
  <si>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</si>
  <si>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</si>
  <si>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</si>
  <si>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</si>
  <si>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</si>
  <si>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</si>
  <si>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</si>
  <si>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</si>
  <si>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2.09.2020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</si>
</sst>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" fontId="8" fillId="32" borderId="11" xfId="0" applyNumberFormat="1" applyFont="1" applyFill="1" applyBorder="1" applyAlignment="1">
      <alignment vertical="center"/>
    </xf>
    <xf numFmtId="1" fontId="7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9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5"/>
  <sheetViews>
    <sheetView tabSelected="1" view="pageBreakPreview" zoomScale="40" zoomScaleNormal="60" zoomScaleSheetLayoutView="40" workbookViewId="0" topLeftCell="A1">
      <pane xSplit="2" ySplit="4" topLeftCell="AP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21" sqref="BB21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59" width="15.25390625" style="1" customWidth="1"/>
    <col min="60" max="60" width="17.375" style="1" customWidth="1"/>
    <col min="61" max="61" width="13.375" style="1" customWidth="1"/>
    <col min="62" max="62" width="13.875" style="1" customWidth="1"/>
    <col min="63" max="63" width="12.375" style="1" customWidth="1"/>
    <col min="64" max="64" width="13.125" style="1" customWidth="1"/>
    <col min="65" max="16384" width="9.125" style="1" customWidth="1"/>
  </cols>
  <sheetData>
    <row r="1" spans="1:31" s="2" customFormat="1" ht="95.25" customHeight="1">
      <c r="A1" s="34"/>
      <c r="B1" s="34"/>
      <c r="C1" s="70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64" s="3" customFormat="1" ht="69" customHeight="1">
      <c r="A2" s="78" t="s">
        <v>19</v>
      </c>
      <c r="B2" s="75" t="s">
        <v>17</v>
      </c>
      <c r="C2" s="72" t="s">
        <v>33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72" t="s">
        <v>45</v>
      </c>
      <c r="O2" s="73"/>
      <c r="P2" s="73"/>
      <c r="Q2" s="73"/>
      <c r="R2" s="73"/>
      <c r="S2" s="73"/>
      <c r="T2" s="73"/>
      <c r="U2" s="73"/>
      <c r="V2" s="73"/>
      <c r="W2" s="74"/>
      <c r="X2" s="81" t="s">
        <v>34</v>
      </c>
      <c r="Y2" s="81"/>
      <c r="Z2" s="81"/>
      <c r="AA2" s="81"/>
      <c r="AB2" s="81"/>
      <c r="AC2" s="81"/>
      <c r="AD2" s="81"/>
      <c r="AE2" s="81"/>
      <c r="AF2" s="82"/>
      <c r="AG2" s="88" t="s">
        <v>31</v>
      </c>
      <c r="AH2" s="88"/>
      <c r="AI2" s="88"/>
      <c r="AJ2" s="88"/>
      <c r="AK2" s="88"/>
      <c r="AL2" s="88"/>
      <c r="AM2" s="88"/>
      <c r="AN2" s="88"/>
      <c r="AO2" s="88"/>
      <c r="AP2" s="85" t="s">
        <v>26</v>
      </c>
      <c r="AQ2" s="86"/>
      <c r="AR2" s="86"/>
      <c r="AS2" s="86"/>
      <c r="AT2" s="86"/>
      <c r="AU2" s="87"/>
      <c r="AV2" s="64" t="s">
        <v>27</v>
      </c>
      <c r="AW2" s="93"/>
      <c r="AX2" s="94"/>
      <c r="AY2" s="64" t="s">
        <v>52</v>
      </c>
      <c r="AZ2" s="65"/>
      <c r="BA2" s="66"/>
      <c r="BB2" s="51" t="s">
        <v>53</v>
      </c>
      <c r="BC2" s="52"/>
      <c r="BD2" s="52"/>
      <c r="BE2" s="52"/>
      <c r="BF2" s="53"/>
      <c r="BG2" s="51" t="s">
        <v>55</v>
      </c>
      <c r="BH2" s="52"/>
      <c r="BI2" s="52"/>
      <c r="BJ2" s="52"/>
      <c r="BK2" s="52"/>
      <c r="BL2" s="53"/>
    </row>
    <row r="3" spans="1:64" s="3" customFormat="1" ht="84.75" customHeight="1">
      <c r="A3" s="79"/>
      <c r="B3" s="76"/>
      <c r="C3" s="78" t="s">
        <v>35</v>
      </c>
      <c r="D3" s="78" t="s">
        <v>36</v>
      </c>
      <c r="E3" s="83" t="s">
        <v>37</v>
      </c>
      <c r="F3" s="72" t="s">
        <v>38</v>
      </c>
      <c r="G3" s="81"/>
      <c r="H3" s="81"/>
      <c r="I3" s="81"/>
      <c r="J3" s="81"/>
      <c r="K3" s="81"/>
      <c r="L3" s="81"/>
      <c r="M3" s="82"/>
      <c r="N3" s="78" t="s">
        <v>36</v>
      </c>
      <c r="O3" s="78" t="s">
        <v>37</v>
      </c>
      <c r="P3" s="72" t="s">
        <v>38</v>
      </c>
      <c r="Q3" s="81"/>
      <c r="R3" s="81"/>
      <c r="S3" s="81"/>
      <c r="T3" s="81"/>
      <c r="U3" s="81"/>
      <c r="V3" s="81"/>
      <c r="W3" s="82"/>
      <c r="X3" s="78" t="s">
        <v>36</v>
      </c>
      <c r="Y3" s="72" t="s">
        <v>38</v>
      </c>
      <c r="Z3" s="81"/>
      <c r="AA3" s="81"/>
      <c r="AB3" s="81"/>
      <c r="AC3" s="81"/>
      <c r="AD3" s="81"/>
      <c r="AE3" s="81"/>
      <c r="AF3" s="82"/>
      <c r="AG3" s="75" t="s">
        <v>36</v>
      </c>
      <c r="AH3" s="88" t="s">
        <v>39</v>
      </c>
      <c r="AI3" s="88"/>
      <c r="AJ3" s="88"/>
      <c r="AK3" s="88"/>
      <c r="AL3" s="88"/>
      <c r="AM3" s="88"/>
      <c r="AN3" s="88"/>
      <c r="AO3" s="88"/>
      <c r="AP3" s="85" t="s">
        <v>20</v>
      </c>
      <c r="AQ3" s="86"/>
      <c r="AR3" s="87"/>
      <c r="AS3" s="85" t="s">
        <v>21</v>
      </c>
      <c r="AT3" s="86"/>
      <c r="AU3" s="87"/>
      <c r="AV3" s="95"/>
      <c r="AW3" s="96"/>
      <c r="AX3" s="63"/>
      <c r="AY3" s="67"/>
      <c r="AZ3" s="68"/>
      <c r="BA3" s="69"/>
      <c r="BB3" s="54" t="s">
        <v>22</v>
      </c>
      <c r="BC3" s="56" t="s">
        <v>28</v>
      </c>
      <c r="BD3" s="58" t="s">
        <v>23</v>
      </c>
      <c r="BE3" s="60" t="s">
        <v>54</v>
      </c>
      <c r="BF3" s="62" t="s">
        <v>31</v>
      </c>
      <c r="BG3" s="89" t="s">
        <v>22</v>
      </c>
      <c r="BH3" s="89" t="s">
        <v>28</v>
      </c>
      <c r="BI3" s="91" t="s">
        <v>23</v>
      </c>
      <c r="BJ3" s="51" t="s">
        <v>56</v>
      </c>
      <c r="BK3" s="52"/>
      <c r="BL3" s="53"/>
    </row>
    <row r="4" spans="1:64" s="11" customFormat="1" ht="186" customHeight="1" outlineLevel="1">
      <c r="A4" s="80"/>
      <c r="B4" s="77"/>
      <c r="C4" s="80"/>
      <c r="D4" s="80"/>
      <c r="E4" s="8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80"/>
      <c r="O4" s="8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8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7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55"/>
      <c r="BC4" s="57"/>
      <c r="BD4" s="59"/>
      <c r="BE4" s="61"/>
      <c r="BF4" s="63"/>
      <c r="BG4" s="90"/>
      <c r="BH4" s="90"/>
      <c r="BI4" s="92"/>
      <c r="BJ4" s="43" t="s">
        <v>57</v>
      </c>
      <c r="BK4" s="44" t="s">
        <v>58</v>
      </c>
      <c r="BL4" s="44" t="s">
        <v>43</v>
      </c>
    </row>
    <row r="5" spans="1:64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2018</v>
      </c>
      <c r="E5" s="18">
        <f>D5/C5*100</f>
        <v>100</v>
      </c>
      <c r="F5" s="16">
        <v>100</v>
      </c>
      <c r="G5" s="16">
        <v>393</v>
      </c>
      <c r="H5" s="16">
        <v>80</v>
      </c>
      <c r="I5" s="16">
        <v>508</v>
      </c>
      <c r="J5" s="16">
        <v>65</v>
      </c>
      <c r="K5" s="16">
        <v>100</v>
      </c>
      <c r="L5" s="16">
        <v>772</v>
      </c>
      <c r="M5" s="16"/>
      <c r="N5" s="16">
        <f>P5+Q5+R5+S5+T5+U5+V5+W5</f>
        <v>2018</v>
      </c>
      <c r="O5" s="18">
        <f>N5/D5*100</f>
        <v>100</v>
      </c>
      <c r="P5" s="16">
        <v>100</v>
      </c>
      <c r="Q5" s="16">
        <v>393</v>
      </c>
      <c r="R5" s="16">
        <v>80</v>
      </c>
      <c r="S5" s="16">
        <v>508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89058</v>
      </c>
      <c r="Y5" s="16">
        <v>3301</v>
      </c>
      <c r="Z5" s="16">
        <v>21409</v>
      </c>
      <c r="AA5" s="16">
        <v>3268</v>
      </c>
      <c r="AB5" s="16">
        <v>25772</v>
      </c>
      <c r="AC5" s="16">
        <v>3392</v>
      </c>
      <c r="AD5" s="16">
        <v>2560</v>
      </c>
      <c r="AE5" s="16">
        <v>29356</v>
      </c>
      <c r="AF5" s="16"/>
      <c r="AG5" s="37">
        <f>X5/N5</f>
        <v>44.13181367690783</v>
      </c>
      <c r="AH5" s="37">
        <f aca="true" t="shared" si="0" ref="AH5:AO19">Y5/P5</f>
        <v>33.01</v>
      </c>
      <c r="AI5" s="37">
        <f t="shared" si="0"/>
        <v>54.475826972010175</v>
      </c>
      <c r="AJ5" s="37">
        <f t="shared" si="0"/>
        <v>40.85</v>
      </c>
      <c r="AK5" s="37">
        <f t="shared" si="0"/>
        <v>50.732283464566926</v>
      </c>
      <c r="AL5" s="37">
        <f t="shared" si="0"/>
        <v>52.184615384615384</v>
      </c>
      <c r="AM5" s="37">
        <f t="shared" si="0"/>
        <v>25.6</v>
      </c>
      <c r="AN5" s="37">
        <f t="shared" si="0"/>
        <v>38.02590673575129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1000</v>
      </c>
      <c r="AX5" s="18">
        <f>AW5/AV5*100</f>
        <v>100</v>
      </c>
      <c r="AY5" s="16">
        <v>3000</v>
      </c>
      <c r="AZ5" s="16">
        <v>775</v>
      </c>
      <c r="BA5" s="18">
        <f>AZ5/AY5*100</f>
        <v>25.833333333333336</v>
      </c>
      <c r="BB5" s="16"/>
      <c r="BC5" s="16"/>
      <c r="BD5" s="16"/>
      <c r="BE5" s="16"/>
      <c r="BF5" s="16"/>
      <c r="BG5" s="18">
        <v>1000</v>
      </c>
      <c r="BH5" s="10">
        <f>BJ5+BK5+BL5</f>
        <v>425</v>
      </c>
      <c r="BI5" s="48">
        <f>BH5/BG5*100</f>
        <v>42.5</v>
      </c>
      <c r="BJ5" s="10">
        <v>355</v>
      </c>
      <c r="BK5" s="10"/>
      <c r="BL5" s="10">
        <v>70</v>
      </c>
    </row>
    <row r="6" spans="1:64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1085</v>
      </c>
      <c r="E6" s="18">
        <f aca="true" t="shared" si="2" ref="E6:E28">D6/C6*100</f>
        <v>93.13304721030042</v>
      </c>
      <c r="F6" s="16">
        <v>120</v>
      </c>
      <c r="G6" s="16">
        <v>560</v>
      </c>
      <c r="H6" s="16">
        <v>200</v>
      </c>
      <c r="I6" s="16">
        <v>155</v>
      </c>
      <c r="J6" s="16"/>
      <c r="K6" s="16">
        <v>50</v>
      </c>
      <c r="L6" s="16"/>
      <c r="M6" s="16"/>
      <c r="N6" s="16">
        <f aca="true" t="shared" si="3" ref="N6:N27">P6+Q6+R6+S6+T6+U6+V6+W6</f>
        <v>1085</v>
      </c>
      <c r="O6" s="18">
        <f>N6/D6*100</f>
        <v>100</v>
      </c>
      <c r="P6" s="16">
        <v>120</v>
      </c>
      <c r="Q6" s="16">
        <v>560</v>
      </c>
      <c r="R6" s="16">
        <v>200</v>
      </c>
      <c r="S6" s="16">
        <v>155</v>
      </c>
      <c r="T6" s="16"/>
      <c r="U6" s="16">
        <v>50</v>
      </c>
      <c r="V6" s="16"/>
      <c r="W6" s="16"/>
      <c r="X6" s="16">
        <f aca="true" t="shared" si="4" ref="X6:X27">Y6+Z6+AA6+AB6+AC6+AD6+AE6+AF6</f>
        <v>31613</v>
      </c>
      <c r="Y6" s="16">
        <v>2782</v>
      </c>
      <c r="Z6" s="16">
        <v>14806</v>
      </c>
      <c r="AA6" s="16">
        <v>5725</v>
      </c>
      <c r="AB6" s="16">
        <v>6975</v>
      </c>
      <c r="AC6" s="16"/>
      <c r="AD6" s="16">
        <v>1325</v>
      </c>
      <c r="AE6" s="16"/>
      <c r="AF6" s="16"/>
      <c r="AG6" s="37">
        <f aca="true" t="shared" si="5" ref="AG6:AG28">X6/N6</f>
        <v>29.136405529953915</v>
      </c>
      <c r="AH6" s="37">
        <f t="shared" si="0"/>
        <v>23.183333333333334</v>
      </c>
      <c r="AI6" s="37">
        <f t="shared" si="0"/>
        <v>26.439285714285713</v>
      </c>
      <c r="AJ6" s="37">
        <f t="shared" si="0"/>
        <v>28.625</v>
      </c>
      <c r="AK6" s="37">
        <f t="shared" si="0"/>
        <v>45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320</v>
      </c>
      <c r="AX6" s="18">
        <f aca="true" t="shared" si="8" ref="AX6:AX23">AW6/AV6*100</f>
        <v>100</v>
      </c>
      <c r="AY6" s="31">
        <v>1040</v>
      </c>
      <c r="AZ6" s="16">
        <v>440</v>
      </c>
      <c r="BA6" s="18">
        <f aca="true" t="shared" si="9" ref="BA6:BA28">AZ6/AY6*100</f>
        <v>42.30769230769231</v>
      </c>
      <c r="BB6" s="12"/>
      <c r="BC6" s="12"/>
      <c r="BD6" s="12"/>
      <c r="BE6" s="12"/>
      <c r="BF6" s="12"/>
      <c r="BG6" s="18">
        <v>320</v>
      </c>
      <c r="BH6" s="10">
        <f aca="true" t="shared" si="10" ref="BH6:BH19">BJ6+BK6+BL6</f>
        <v>0</v>
      </c>
      <c r="BI6" s="48">
        <f aca="true" t="shared" si="11" ref="BI6:BI28">BH6/BG6*100</f>
        <v>0</v>
      </c>
      <c r="BJ6" s="46"/>
      <c r="BK6" s="46"/>
      <c r="BL6" s="46"/>
    </row>
    <row r="7" spans="1:64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651</v>
      </c>
      <c r="E7" s="18">
        <f t="shared" si="2"/>
        <v>100</v>
      </c>
      <c r="F7" s="12"/>
      <c r="G7" s="16">
        <v>221</v>
      </c>
      <c r="H7" s="16">
        <v>200</v>
      </c>
      <c r="I7" s="16">
        <v>205</v>
      </c>
      <c r="J7" s="16">
        <v>25</v>
      </c>
      <c r="K7" s="16"/>
      <c r="L7" s="12"/>
      <c r="M7" s="12"/>
      <c r="N7" s="16">
        <f t="shared" si="3"/>
        <v>651</v>
      </c>
      <c r="O7" s="18">
        <f>N7/D7*100</f>
        <v>100</v>
      </c>
      <c r="P7" s="12"/>
      <c r="Q7" s="16">
        <v>221</v>
      </c>
      <c r="R7" s="16">
        <v>200</v>
      </c>
      <c r="S7" s="16">
        <v>205</v>
      </c>
      <c r="T7" s="16">
        <v>25</v>
      </c>
      <c r="U7" s="16"/>
      <c r="V7" s="16"/>
      <c r="W7" s="16"/>
      <c r="X7" s="16">
        <f t="shared" si="4"/>
        <v>21500</v>
      </c>
      <c r="Y7" s="16"/>
      <c r="Z7" s="16">
        <v>8000</v>
      </c>
      <c r="AA7" s="16">
        <v>6200</v>
      </c>
      <c r="AB7" s="16">
        <v>6600</v>
      </c>
      <c r="AC7" s="16">
        <v>700</v>
      </c>
      <c r="AD7" s="12"/>
      <c r="AE7" s="12"/>
      <c r="AF7" s="12"/>
      <c r="AG7" s="37">
        <f t="shared" si="5"/>
        <v>33.02611367127496</v>
      </c>
      <c r="AH7" s="37" t="e">
        <f t="shared" si="0"/>
        <v>#DIV/0!</v>
      </c>
      <c r="AI7" s="37">
        <f t="shared" si="0"/>
        <v>36.199095022624434</v>
      </c>
      <c r="AJ7" s="37">
        <f t="shared" si="0"/>
        <v>31</v>
      </c>
      <c r="AK7" s="37">
        <f t="shared" si="0"/>
        <v>32.19512195121951</v>
      </c>
      <c r="AL7" s="37">
        <f t="shared" si="0"/>
        <v>28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150</v>
      </c>
      <c r="AX7" s="18">
        <f t="shared" si="8"/>
        <v>60</v>
      </c>
      <c r="AY7" s="16">
        <v>710</v>
      </c>
      <c r="AZ7" s="16">
        <v>250</v>
      </c>
      <c r="BA7" s="18">
        <f t="shared" si="9"/>
        <v>35.2112676056338</v>
      </c>
      <c r="BB7" s="16"/>
      <c r="BC7" s="16"/>
      <c r="BD7" s="16"/>
      <c r="BE7" s="16"/>
      <c r="BF7" s="16"/>
      <c r="BG7" s="18">
        <v>250</v>
      </c>
      <c r="BH7" s="10">
        <f t="shared" si="10"/>
        <v>50</v>
      </c>
      <c r="BI7" s="48">
        <f t="shared" si="11"/>
        <v>20</v>
      </c>
      <c r="BJ7" s="10"/>
      <c r="BK7" s="10">
        <v>50</v>
      </c>
      <c r="BL7" s="10"/>
    </row>
    <row r="8" spans="1:64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1175</v>
      </c>
      <c r="E8" s="18">
        <f t="shared" si="2"/>
        <v>99.66072943172179</v>
      </c>
      <c r="F8" s="16"/>
      <c r="G8" s="16">
        <v>316</v>
      </c>
      <c r="H8" s="16">
        <v>400</v>
      </c>
      <c r="I8" s="16">
        <v>397</v>
      </c>
      <c r="J8" s="16">
        <v>20</v>
      </c>
      <c r="K8" s="16"/>
      <c r="L8" s="16"/>
      <c r="M8" s="16">
        <v>42</v>
      </c>
      <c r="N8" s="16">
        <f t="shared" si="3"/>
        <v>1175</v>
      </c>
      <c r="O8" s="18">
        <f>N8/D8*100</f>
        <v>100</v>
      </c>
      <c r="P8" s="16"/>
      <c r="Q8" s="16">
        <v>316</v>
      </c>
      <c r="R8" s="16">
        <v>400</v>
      </c>
      <c r="S8" s="16">
        <v>397</v>
      </c>
      <c r="T8" s="16">
        <v>20</v>
      </c>
      <c r="U8" s="16"/>
      <c r="V8" s="16"/>
      <c r="W8" s="16">
        <v>42</v>
      </c>
      <c r="X8" s="16">
        <f t="shared" si="4"/>
        <v>29400</v>
      </c>
      <c r="Y8" s="16"/>
      <c r="Z8" s="16">
        <v>7750</v>
      </c>
      <c r="AA8" s="16">
        <v>10000</v>
      </c>
      <c r="AB8" s="16">
        <v>10390</v>
      </c>
      <c r="AC8" s="16">
        <v>500</v>
      </c>
      <c r="AD8" s="16"/>
      <c r="AE8" s="16"/>
      <c r="AF8" s="16">
        <v>760</v>
      </c>
      <c r="AG8" s="37">
        <f t="shared" si="5"/>
        <v>25.02127659574468</v>
      </c>
      <c r="AH8" s="37" t="e">
        <f t="shared" si="0"/>
        <v>#DIV/0!</v>
      </c>
      <c r="AI8" s="37">
        <f t="shared" si="0"/>
        <v>24.525316455696203</v>
      </c>
      <c r="AJ8" s="37">
        <f t="shared" si="0"/>
        <v>25</v>
      </c>
      <c r="AK8" s="37">
        <f t="shared" si="0"/>
        <v>26.171284634760706</v>
      </c>
      <c r="AL8" s="37">
        <f t="shared" si="0"/>
        <v>25</v>
      </c>
      <c r="AM8" s="37" t="e">
        <f t="shared" si="0"/>
        <v>#DIV/0!</v>
      </c>
      <c r="AN8" s="37" t="e">
        <f t="shared" si="0"/>
        <v>#DIV/0!</v>
      </c>
      <c r="AO8" s="37">
        <f t="shared" si="0"/>
        <v>18.095238095238095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400</v>
      </c>
      <c r="AX8" s="18">
        <f t="shared" si="8"/>
        <v>100</v>
      </c>
      <c r="AY8" s="16">
        <v>1040</v>
      </c>
      <c r="AZ8" s="16">
        <v>590</v>
      </c>
      <c r="BA8" s="18">
        <f t="shared" si="9"/>
        <v>56.730769230769226</v>
      </c>
      <c r="BB8" s="16"/>
      <c r="BC8" s="16"/>
      <c r="BD8" s="18"/>
      <c r="BE8" s="16"/>
      <c r="BF8" s="37"/>
      <c r="BG8" s="18">
        <v>400</v>
      </c>
      <c r="BH8" s="10">
        <f t="shared" si="10"/>
        <v>340</v>
      </c>
      <c r="BI8" s="48">
        <f t="shared" si="11"/>
        <v>85</v>
      </c>
      <c r="BJ8" s="10">
        <v>110</v>
      </c>
      <c r="BK8" s="10">
        <v>230</v>
      </c>
      <c r="BL8" s="10"/>
    </row>
    <row r="9" spans="1:64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1707</v>
      </c>
      <c r="E9" s="18">
        <f t="shared" si="2"/>
        <v>94.83333333333334</v>
      </c>
      <c r="F9" s="16">
        <v>200</v>
      </c>
      <c r="G9" s="16">
        <v>439</v>
      </c>
      <c r="H9" s="16">
        <v>325</v>
      </c>
      <c r="I9" s="16">
        <v>551</v>
      </c>
      <c r="J9" s="16">
        <v>132</v>
      </c>
      <c r="K9" s="16"/>
      <c r="L9" s="16"/>
      <c r="M9" s="16">
        <v>60</v>
      </c>
      <c r="N9" s="16">
        <f t="shared" si="3"/>
        <v>1707</v>
      </c>
      <c r="O9" s="18">
        <f>N9/D9*100</f>
        <v>100</v>
      </c>
      <c r="P9" s="16">
        <v>200</v>
      </c>
      <c r="Q9" s="16">
        <v>439</v>
      </c>
      <c r="R9" s="16">
        <v>325</v>
      </c>
      <c r="S9" s="16">
        <v>551</v>
      </c>
      <c r="T9" s="16">
        <v>132</v>
      </c>
      <c r="U9" s="16"/>
      <c r="V9" s="16"/>
      <c r="W9" s="16">
        <v>60</v>
      </c>
      <c r="X9" s="16">
        <f t="shared" si="4"/>
        <v>59506</v>
      </c>
      <c r="Y9" s="16">
        <v>7686</v>
      </c>
      <c r="Z9" s="16">
        <v>11702</v>
      </c>
      <c r="AA9" s="16">
        <v>11826</v>
      </c>
      <c r="AB9" s="16">
        <v>21498</v>
      </c>
      <c r="AC9" s="16">
        <v>5485</v>
      </c>
      <c r="AD9" s="16"/>
      <c r="AE9" s="16"/>
      <c r="AF9" s="16">
        <v>1309</v>
      </c>
      <c r="AG9" s="37">
        <f t="shared" si="5"/>
        <v>34.85998828353837</v>
      </c>
      <c r="AH9" s="37">
        <f t="shared" si="0"/>
        <v>38.43</v>
      </c>
      <c r="AI9" s="37">
        <f t="shared" si="0"/>
        <v>26.656036446469248</v>
      </c>
      <c r="AJ9" s="37">
        <f t="shared" si="0"/>
        <v>36.387692307692305</v>
      </c>
      <c r="AK9" s="37">
        <f t="shared" si="0"/>
        <v>39.01633393829401</v>
      </c>
      <c r="AL9" s="37">
        <f t="shared" si="0"/>
        <v>41.553030303030305</v>
      </c>
      <c r="AM9" s="37" t="e">
        <f t="shared" si="0"/>
        <v>#DIV/0!</v>
      </c>
      <c r="AN9" s="37" t="e">
        <f t="shared" si="0"/>
        <v>#DIV/0!</v>
      </c>
      <c r="AO9" s="37">
        <f t="shared" si="0"/>
        <v>21.816666666666666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720</v>
      </c>
      <c r="AX9" s="18">
        <f t="shared" si="8"/>
        <v>96</v>
      </c>
      <c r="AY9" s="16">
        <v>1550</v>
      </c>
      <c r="AZ9" s="16">
        <v>580</v>
      </c>
      <c r="BA9" s="18">
        <f t="shared" si="9"/>
        <v>37.41935483870968</v>
      </c>
      <c r="BB9" s="16"/>
      <c r="BC9" s="16"/>
      <c r="BD9" s="18"/>
      <c r="BE9" s="16"/>
      <c r="BF9" s="37"/>
      <c r="BG9" s="18">
        <v>750</v>
      </c>
      <c r="BH9" s="10">
        <f t="shared" si="10"/>
        <v>388</v>
      </c>
      <c r="BI9" s="48">
        <f t="shared" si="11"/>
        <v>51.733333333333334</v>
      </c>
      <c r="BJ9" s="10">
        <v>158</v>
      </c>
      <c r="BK9" s="10">
        <v>230</v>
      </c>
      <c r="BL9" s="10"/>
    </row>
    <row r="10" spans="1:64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2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400</v>
      </c>
      <c r="BA10" s="18">
        <f t="shared" si="9"/>
        <v>54.054054054054056</v>
      </c>
      <c r="BB10" s="16"/>
      <c r="BC10" s="16"/>
      <c r="BD10" s="18"/>
      <c r="BE10" s="16"/>
      <c r="BF10" s="37"/>
      <c r="BG10" s="18">
        <v>200</v>
      </c>
      <c r="BH10" s="10">
        <f t="shared" si="10"/>
        <v>250</v>
      </c>
      <c r="BI10" s="48">
        <f t="shared" si="11"/>
        <v>125</v>
      </c>
      <c r="BJ10" s="10"/>
      <c r="BK10" s="10">
        <v>250</v>
      </c>
      <c r="BL10" s="10"/>
    </row>
    <row r="11" spans="1:64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850</v>
      </c>
      <c r="E11" s="18">
        <f t="shared" si="2"/>
        <v>100</v>
      </c>
      <c r="F11" s="16"/>
      <c r="G11" s="16">
        <v>430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850</v>
      </c>
      <c r="O11" s="18">
        <f t="shared" si="12"/>
        <v>100</v>
      </c>
      <c r="P11" s="16"/>
      <c r="Q11" s="16">
        <v>430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30200</v>
      </c>
      <c r="Y11" s="16"/>
      <c r="Z11" s="16">
        <v>14800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35.529411764705884</v>
      </c>
      <c r="AH11" s="37" t="e">
        <f t="shared" si="0"/>
        <v>#DIV/0!</v>
      </c>
      <c r="AI11" s="37">
        <f t="shared" si="0"/>
        <v>34.41860465116279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400</v>
      </c>
      <c r="BA11" s="18">
        <f t="shared" si="9"/>
        <v>61.53846153846154</v>
      </c>
      <c r="BB11" s="16">
        <v>50</v>
      </c>
      <c r="BC11" s="16"/>
      <c r="BD11" s="18">
        <f>BC11/BB11*100</f>
        <v>0</v>
      </c>
      <c r="BE11" s="16"/>
      <c r="BF11" s="37" t="e">
        <f>BE11/BC11*10</f>
        <v>#DIV/0!</v>
      </c>
      <c r="BG11" s="18">
        <v>200</v>
      </c>
      <c r="BH11" s="10">
        <f t="shared" si="10"/>
        <v>0</v>
      </c>
      <c r="BI11" s="48">
        <f t="shared" si="11"/>
        <v>0</v>
      </c>
      <c r="BJ11" s="10"/>
      <c r="BK11" s="10"/>
      <c r="BL11" s="10"/>
    </row>
    <row r="12" spans="1:64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892</v>
      </c>
      <c r="E12" s="18">
        <f t="shared" si="2"/>
        <v>100</v>
      </c>
      <c r="F12" s="16"/>
      <c r="G12" s="16">
        <v>391</v>
      </c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892</v>
      </c>
      <c r="O12" s="18">
        <f t="shared" si="12"/>
        <v>100</v>
      </c>
      <c r="P12" s="16"/>
      <c r="Q12" s="16">
        <v>391</v>
      </c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25423</v>
      </c>
      <c r="Y12" s="16"/>
      <c r="Z12" s="16">
        <v>9903</v>
      </c>
      <c r="AA12" s="16">
        <v>3960</v>
      </c>
      <c r="AB12" s="16">
        <v>11560</v>
      </c>
      <c r="AC12" s="16"/>
      <c r="AD12" s="16"/>
      <c r="AE12" s="16"/>
      <c r="AF12" s="16"/>
      <c r="AG12" s="37">
        <f t="shared" si="5"/>
        <v>28.501121076233183</v>
      </c>
      <c r="AH12" s="37" t="e">
        <f t="shared" si="0"/>
        <v>#DIV/0!</v>
      </c>
      <c r="AI12" s="37">
        <f t="shared" si="0"/>
        <v>25.327365728900254</v>
      </c>
      <c r="AJ12" s="37">
        <f t="shared" si="0"/>
        <v>32.72727272727273</v>
      </c>
      <c r="AK12" s="37">
        <f t="shared" si="0"/>
        <v>30.42105263157895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>
        <v>0</v>
      </c>
      <c r="BA12" s="18">
        <f t="shared" si="9"/>
        <v>0</v>
      </c>
      <c r="BB12" s="16"/>
      <c r="BC12" s="16"/>
      <c r="BD12" s="18"/>
      <c r="BE12" s="16"/>
      <c r="BF12" s="37"/>
      <c r="BG12" s="18">
        <v>300</v>
      </c>
      <c r="BH12" s="10">
        <f t="shared" si="10"/>
        <v>200</v>
      </c>
      <c r="BI12" s="48">
        <f t="shared" si="11"/>
        <v>66.66666666666666</v>
      </c>
      <c r="BJ12" s="10"/>
      <c r="BK12" s="10">
        <v>200</v>
      </c>
      <c r="BL12" s="10"/>
    </row>
    <row r="13" spans="1:64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625</v>
      </c>
      <c r="E13" s="18">
        <f t="shared" si="2"/>
        <v>100</v>
      </c>
      <c r="F13" s="16"/>
      <c r="G13" s="16">
        <v>205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625</v>
      </c>
      <c r="O13" s="18">
        <f t="shared" si="12"/>
        <v>100</v>
      </c>
      <c r="P13" s="16"/>
      <c r="Q13" s="16">
        <v>205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26355</v>
      </c>
      <c r="Y13" s="16"/>
      <c r="Z13" s="16">
        <v>7154</v>
      </c>
      <c r="AA13" s="16">
        <v>5636</v>
      </c>
      <c r="AB13" s="16">
        <v>10458</v>
      </c>
      <c r="AC13" s="16">
        <v>860</v>
      </c>
      <c r="AD13" s="16">
        <v>1873</v>
      </c>
      <c r="AE13" s="16"/>
      <c r="AF13" s="16">
        <v>374</v>
      </c>
      <c r="AG13" s="37">
        <f t="shared" si="5"/>
        <v>42.168</v>
      </c>
      <c r="AH13" s="37" t="e">
        <f t="shared" si="0"/>
        <v>#DIV/0!</v>
      </c>
      <c r="AI13" s="37">
        <f t="shared" si="0"/>
        <v>34.89756097560976</v>
      </c>
      <c r="AJ13" s="37">
        <f t="shared" si="0"/>
        <v>56.36</v>
      </c>
      <c r="AK13" s="37">
        <f t="shared" si="0"/>
        <v>45.469565217391306</v>
      </c>
      <c r="AL13" s="37">
        <f t="shared" si="0"/>
        <v>43</v>
      </c>
      <c r="AM13" s="37">
        <f t="shared" si="0"/>
        <v>31.216666666666665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469</v>
      </c>
      <c r="BA13" s="18">
        <f t="shared" si="9"/>
        <v>55.833333333333336</v>
      </c>
      <c r="BB13" s="16"/>
      <c r="BC13" s="16"/>
      <c r="BD13" s="18"/>
      <c r="BE13" s="16"/>
      <c r="BF13" s="37"/>
      <c r="BG13" s="18">
        <v>200</v>
      </c>
      <c r="BH13" s="10">
        <f t="shared" si="10"/>
        <v>90</v>
      </c>
      <c r="BI13" s="48">
        <f t="shared" si="11"/>
        <v>45</v>
      </c>
      <c r="BJ13" s="10"/>
      <c r="BK13" s="10">
        <v>90</v>
      </c>
      <c r="BL13" s="10"/>
    </row>
    <row r="14" spans="1:64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1278</v>
      </c>
      <c r="E14" s="18">
        <f>D14/C14*100</f>
        <v>97.93103448275862</v>
      </c>
      <c r="F14" s="16"/>
      <c r="G14" s="16">
        <v>320</v>
      </c>
      <c r="H14" s="16">
        <v>400</v>
      </c>
      <c r="I14" s="16">
        <v>413</v>
      </c>
      <c r="J14" s="16"/>
      <c r="K14" s="16">
        <v>125</v>
      </c>
      <c r="L14" s="16"/>
      <c r="M14" s="16">
        <v>20</v>
      </c>
      <c r="N14" s="16">
        <f>P14+Q14+R14+S14+T14+U14+V14+W14</f>
        <v>1278</v>
      </c>
      <c r="O14" s="18">
        <f>N14/D14*100</f>
        <v>100</v>
      </c>
      <c r="P14" s="16"/>
      <c r="Q14" s="16">
        <v>320</v>
      </c>
      <c r="R14" s="16">
        <v>400</v>
      </c>
      <c r="S14" s="16">
        <v>413</v>
      </c>
      <c r="T14" s="16"/>
      <c r="U14" s="16">
        <v>125</v>
      </c>
      <c r="V14" s="16"/>
      <c r="W14" s="16">
        <v>20</v>
      </c>
      <c r="X14" s="16">
        <f>Y14+Z14+AA14+AB14+AC14+AD14+AE14+AF14</f>
        <v>54703</v>
      </c>
      <c r="Y14" s="16"/>
      <c r="Z14" s="16">
        <v>9822</v>
      </c>
      <c r="AA14" s="16">
        <v>21180</v>
      </c>
      <c r="AB14" s="16">
        <v>18489</v>
      </c>
      <c r="AC14" s="16"/>
      <c r="AD14" s="16">
        <v>4746</v>
      </c>
      <c r="AE14" s="16"/>
      <c r="AF14" s="16">
        <v>466</v>
      </c>
      <c r="AG14" s="37">
        <f>X14/N14</f>
        <v>42.80359937402191</v>
      </c>
      <c r="AH14" s="37" t="e">
        <f aca="true" t="shared" si="13" ref="AH14:AO17">Y14/P14</f>
        <v>#DIV/0!</v>
      </c>
      <c r="AI14" s="37">
        <f t="shared" si="13"/>
        <v>30.69375</v>
      </c>
      <c r="AJ14" s="37">
        <f t="shared" si="13"/>
        <v>52.95</v>
      </c>
      <c r="AK14" s="37">
        <f t="shared" si="13"/>
        <v>44.767554479418884</v>
      </c>
      <c r="AL14" s="37" t="e">
        <f t="shared" si="13"/>
        <v>#DIV/0!</v>
      </c>
      <c r="AM14" s="37">
        <f t="shared" si="13"/>
        <v>37.968</v>
      </c>
      <c r="AN14" s="37" t="e">
        <f t="shared" si="13"/>
        <v>#DIV/0!</v>
      </c>
      <c r="AO14" s="37">
        <f t="shared" si="13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600</v>
      </c>
      <c r="AX14" s="18">
        <f>AW14/AV14*100</f>
        <v>100</v>
      </c>
      <c r="AY14" s="31">
        <v>1340</v>
      </c>
      <c r="AZ14" s="31">
        <v>520</v>
      </c>
      <c r="BA14" s="18">
        <f>AZ14/AY14*100</f>
        <v>38.80597014925373</v>
      </c>
      <c r="BB14" s="16"/>
      <c r="BC14" s="16"/>
      <c r="BD14" s="18"/>
      <c r="BE14" s="16"/>
      <c r="BF14" s="37"/>
      <c r="BG14" s="18">
        <v>600</v>
      </c>
      <c r="BH14" s="10">
        <f t="shared" si="10"/>
        <v>50</v>
      </c>
      <c r="BI14" s="48">
        <f t="shared" si="11"/>
        <v>8.333333333333332</v>
      </c>
      <c r="BJ14" s="46"/>
      <c r="BK14" s="46">
        <v>50</v>
      </c>
      <c r="BL14" s="46"/>
    </row>
    <row r="15" spans="1:64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530</v>
      </c>
      <c r="O15" s="18">
        <f>N15/D15*100</f>
        <v>100</v>
      </c>
      <c r="P15" s="16"/>
      <c r="Q15" s="16">
        <v>150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17000</v>
      </c>
      <c r="Y15" s="16"/>
      <c r="Z15" s="16">
        <v>5814</v>
      </c>
      <c r="AA15" s="16">
        <v>2787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32.075471698113205</v>
      </c>
      <c r="AH15" s="37" t="e">
        <f t="shared" si="13"/>
        <v>#DIV/0!</v>
      </c>
      <c r="AI15" s="37">
        <f t="shared" si="13"/>
        <v>38.76</v>
      </c>
      <c r="AJ15" s="37">
        <f t="shared" si="13"/>
        <v>18.58</v>
      </c>
      <c r="AK15" s="37">
        <f t="shared" si="13"/>
        <v>37.857142857142854</v>
      </c>
      <c r="AL15" s="37">
        <f t="shared" si="13"/>
        <v>49.5</v>
      </c>
      <c r="AM15" s="37">
        <f t="shared" si="13"/>
        <v>26.9</v>
      </c>
      <c r="AN15" s="37" t="e">
        <f t="shared" si="13"/>
        <v>#DIV/0!</v>
      </c>
      <c r="AO15" s="37" t="e">
        <f t="shared" si="13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10228</v>
      </c>
      <c r="AU15" s="18">
        <f>AT15/AS15*100</f>
        <v>265.6623376623377</v>
      </c>
      <c r="AV15" s="18">
        <v>101</v>
      </c>
      <c r="AW15" s="16"/>
      <c r="AX15" s="18">
        <f>AW15/AV15*100</f>
        <v>0</v>
      </c>
      <c r="AY15" s="16">
        <v>530</v>
      </c>
      <c r="AZ15" s="16">
        <v>300</v>
      </c>
      <c r="BA15" s="18">
        <f>AZ15/AY15*100</f>
        <v>56.60377358490566</v>
      </c>
      <c r="BB15" s="16"/>
      <c r="BC15" s="16"/>
      <c r="BD15" s="18"/>
      <c r="BE15" s="16"/>
      <c r="BF15" s="37"/>
      <c r="BG15" s="18">
        <v>101</v>
      </c>
      <c r="BH15" s="10">
        <f t="shared" si="10"/>
        <v>0</v>
      </c>
      <c r="BI15" s="48">
        <f t="shared" si="11"/>
        <v>0</v>
      </c>
      <c r="BJ15" s="10"/>
      <c r="BK15" s="10"/>
      <c r="BL15" s="10"/>
    </row>
    <row r="16" spans="1:64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978</v>
      </c>
      <c r="E16" s="18">
        <f>D16/C16*100</f>
        <v>100</v>
      </c>
      <c r="F16" s="16"/>
      <c r="G16" s="16">
        <v>551</v>
      </c>
      <c r="H16" s="16">
        <v>215</v>
      </c>
      <c r="I16" s="16">
        <v>172</v>
      </c>
      <c r="J16" s="16"/>
      <c r="K16" s="16">
        <v>40</v>
      </c>
      <c r="L16" s="16"/>
      <c r="M16" s="16"/>
      <c r="N16" s="16">
        <f>P16+Q16+R16+S16+T16+U16+V16+W16</f>
        <v>978</v>
      </c>
      <c r="O16" s="18">
        <f>N16/D16*100</f>
        <v>100</v>
      </c>
      <c r="P16" s="16"/>
      <c r="Q16" s="16">
        <v>551</v>
      </c>
      <c r="R16" s="16">
        <v>215</v>
      </c>
      <c r="S16" s="16">
        <v>172</v>
      </c>
      <c r="T16" s="16"/>
      <c r="U16" s="16">
        <v>40</v>
      </c>
      <c r="V16" s="16"/>
      <c r="W16" s="16"/>
      <c r="X16" s="16">
        <f>Y16+Z16+AA16+AB16+AC16+AD16+AE16+AF16</f>
        <v>32470</v>
      </c>
      <c r="Y16" s="16"/>
      <c r="Z16" s="16">
        <v>16211</v>
      </c>
      <c r="AA16" s="16">
        <v>8299</v>
      </c>
      <c r="AB16" s="16">
        <v>6880</v>
      </c>
      <c r="AC16" s="16"/>
      <c r="AD16" s="16">
        <v>1080</v>
      </c>
      <c r="AE16" s="16"/>
      <c r="AF16" s="16"/>
      <c r="AG16" s="37">
        <f>X16/N16</f>
        <v>33.20040899795501</v>
      </c>
      <c r="AH16" s="37" t="e">
        <f t="shared" si="13"/>
        <v>#DIV/0!</v>
      </c>
      <c r="AI16" s="37">
        <f t="shared" si="13"/>
        <v>29.42105263157895</v>
      </c>
      <c r="AJ16" s="37">
        <f t="shared" si="13"/>
        <v>38.6</v>
      </c>
      <c r="AK16" s="37">
        <f t="shared" si="13"/>
        <v>40</v>
      </c>
      <c r="AL16" s="37" t="e">
        <f t="shared" si="13"/>
        <v>#DIV/0!</v>
      </c>
      <c r="AM16" s="37">
        <f t="shared" si="13"/>
        <v>27</v>
      </c>
      <c r="AN16" s="37" t="e">
        <f t="shared" si="13"/>
        <v>#DIV/0!</v>
      </c>
      <c r="AO16" s="37" t="e">
        <f t="shared" si="13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330</v>
      </c>
      <c r="BA16" s="18">
        <f>AZ16/AY16*100</f>
        <v>40.243902439024396</v>
      </c>
      <c r="BB16" s="16"/>
      <c r="BC16" s="16"/>
      <c r="BD16" s="18"/>
      <c r="BE16" s="16"/>
      <c r="BF16" s="37"/>
      <c r="BG16" s="18">
        <v>200</v>
      </c>
      <c r="BH16" s="10">
        <f t="shared" si="10"/>
        <v>60</v>
      </c>
      <c r="BI16" s="48">
        <f t="shared" si="11"/>
        <v>30</v>
      </c>
      <c r="BJ16" s="10"/>
      <c r="BK16" s="10">
        <v>60</v>
      </c>
      <c r="BL16" s="10"/>
    </row>
    <row r="17" spans="1:64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868</v>
      </c>
      <c r="E17" s="18">
        <f>D17/C17*100</f>
        <v>100</v>
      </c>
      <c r="F17" s="16"/>
      <c r="G17" s="16">
        <v>498</v>
      </c>
      <c r="H17" s="16">
        <v>290</v>
      </c>
      <c r="I17" s="16">
        <v>80</v>
      </c>
      <c r="J17" s="16"/>
      <c r="K17" s="16"/>
      <c r="L17" s="16"/>
      <c r="M17" s="16"/>
      <c r="N17" s="16">
        <f>P17+Q17+R17+S17+T17+U17+V17+W17</f>
        <v>868</v>
      </c>
      <c r="O17" s="18">
        <f>N17/D17*100</f>
        <v>100</v>
      </c>
      <c r="P17" s="16"/>
      <c r="Q17" s="16">
        <v>498</v>
      </c>
      <c r="R17" s="16">
        <v>290</v>
      </c>
      <c r="S17" s="16">
        <v>80</v>
      </c>
      <c r="T17" s="16"/>
      <c r="U17" s="16"/>
      <c r="V17" s="16"/>
      <c r="W17" s="16"/>
      <c r="X17" s="16">
        <f>Y17+Z17+AA17+AB17+AC17+AD17+AE17+AF17</f>
        <v>34500</v>
      </c>
      <c r="Y17" s="16"/>
      <c r="Z17" s="16">
        <v>19329</v>
      </c>
      <c r="AA17" s="16">
        <v>12546</v>
      </c>
      <c r="AB17" s="16">
        <v>2625</v>
      </c>
      <c r="AC17" s="16"/>
      <c r="AD17" s="16"/>
      <c r="AE17" s="16"/>
      <c r="AF17" s="16"/>
      <c r="AG17" s="37">
        <f>X17/N17</f>
        <v>39.74654377880184</v>
      </c>
      <c r="AH17" s="37" t="e">
        <f t="shared" si="13"/>
        <v>#DIV/0!</v>
      </c>
      <c r="AI17" s="37">
        <f t="shared" si="13"/>
        <v>38.81325301204819</v>
      </c>
      <c r="AJ17" s="37">
        <f t="shared" si="13"/>
        <v>43.262068965517244</v>
      </c>
      <c r="AK17" s="37">
        <f t="shared" si="13"/>
        <v>32.8125</v>
      </c>
      <c r="AL17" s="37" t="e">
        <f t="shared" si="13"/>
        <v>#DIV/0!</v>
      </c>
      <c r="AM17" s="37" t="e">
        <f t="shared" si="13"/>
        <v>#DIV/0!</v>
      </c>
      <c r="AN17" s="37" t="e">
        <f t="shared" si="13"/>
        <v>#DIV/0!</v>
      </c>
      <c r="AO17" s="37" t="e">
        <f t="shared" si="13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385</v>
      </c>
      <c r="BA17" s="18">
        <f>AZ17/AY17*100</f>
        <v>26.013513513513516</v>
      </c>
      <c r="BB17" s="16">
        <v>240</v>
      </c>
      <c r="BC17" s="16">
        <v>15</v>
      </c>
      <c r="BD17" s="18">
        <f>BC17/BB17*100</f>
        <v>6.25</v>
      </c>
      <c r="BE17" s="16">
        <v>375</v>
      </c>
      <c r="BF17" s="37">
        <f>BE17/BC17*10</f>
        <v>250</v>
      </c>
      <c r="BG17" s="18">
        <v>300</v>
      </c>
      <c r="BH17" s="10">
        <f t="shared" si="10"/>
        <v>260</v>
      </c>
      <c r="BI17" s="48">
        <f t="shared" si="11"/>
        <v>86.66666666666667</v>
      </c>
      <c r="BJ17" s="10"/>
      <c r="BK17" s="10">
        <v>260</v>
      </c>
      <c r="BL17" s="10"/>
    </row>
    <row r="18" spans="1:64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735</v>
      </c>
      <c r="E18" s="18">
        <f t="shared" si="2"/>
        <v>78.6096256684492</v>
      </c>
      <c r="F18" s="16">
        <v>200</v>
      </c>
      <c r="G18" s="12"/>
      <c r="H18" s="16">
        <v>100</v>
      </c>
      <c r="I18" s="16">
        <v>235</v>
      </c>
      <c r="J18" s="16">
        <v>100</v>
      </c>
      <c r="K18" s="16">
        <v>100</v>
      </c>
      <c r="L18" s="16"/>
      <c r="M18" s="16"/>
      <c r="N18" s="16">
        <f t="shared" si="3"/>
        <v>735</v>
      </c>
      <c r="O18" s="18">
        <f t="shared" si="12"/>
        <v>100</v>
      </c>
      <c r="P18" s="16">
        <v>200</v>
      </c>
      <c r="Q18" s="12"/>
      <c r="R18" s="16">
        <v>100</v>
      </c>
      <c r="S18" s="16">
        <v>235</v>
      </c>
      <c r="T18" s="16">
        <v>100</v>
      </c>
      <c r="U18" s="16">
        <v>100</v>
      </c>
      <c r="V18" s="16"/>
      <c r="W18" s="12"/>
      <c r="X18" s="16">
        <f t="shared" si="4"/>
        <v>26486</v>
      </c>
      <c r="Y18" s="16">
        <v>7000</v>
      </c>
      <c r="Z18" s="12"/>
      <c r="AA18" s="16">
        <v>4000</v>
      </c>
      <c r="AB18" s="16">
        <v>8786</v>
      </c>
      <c r="AC18" s="16">
        <v>3500</v>
      </c>
      <c r="AD18" s="16">
        <v>3200</v>
      </c>
      <c r="AE18" s="12"/>
      <c r="AF18" s="12"/>
      <c r="AG18" s="37">
        <f t="shared" si="5"/>
        <v>36.035374149659866</v>
      </c>
      <c r="AH18" s="37">
        <f t="shared" si="0"/>
        <v>35</v>
      </c>
      <c r="AI18" s="37" t="e">
        <f t="shared" si="0"/>
        <v>#DIV/0!</v>
      </c>
      <c r="AJ18" s="37">
        <f t="shared" si="0"/>
        <v>40</v>
      </c>
      <c r="AK18" s="37">
        <f t="shared" si="0"/>
        <v>37.38723404255319</v>
      </c>
      <c r="AL18" s="37">
        <f t="shared" si="0"/>
        <v>35</v>
      </c>
      <c r="AM18" s="37">
        <f t="shared" si="0"/>
        <v>32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210</v>
      </c>
      <c r="BA18" s="18">
        <f t="shared" si="9"/>
        <v>26.923076923076923</v>
      </c>
      <c r="BB18" s="12"/>
      <c r="BC18" s="12"/>
      <c r="BD18" s="18"/>
      <c r="BE18" s="12"/>
      <c r="BF18" s="37"/>
      <c r="BG18" s="18">
        <v>400</v>
      </c>
      <c r="BH18" s="10">
        <f t="shared" si="10"/>
        <v>250</v>
      </c>
      <c r="BI18" s="48">
        <f t="shared" si="11"/>
        <v>62.5</v>
      </c>
      <c r="BJ18" s="50">
        <v>200</v>
      </c>
      <c r="BK18" s="50">
        <v>50</v>
      </c>
      <c r="BL18" s="46"/>
    </row>
    <row r="19" spans="1:64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994</v>
      </c>
      <c r="E19" s="18">
        <f t="shared" si="2"/>
        <v>100</v>
      </c>
      <c r="F19" s="12"/>
      <c r="G19" s="16">
        <v>202</v>
      </c>
      <c r="H19" s="16">
        <v>422</v>
      </c>
      <c r="I19" s="16">
        <v>370</v>
      </c>
      <c r="J19" s="16"/>
      <c r="K19" s="16"/>
      <c r="L19" s="16"/>
      <c r="M19" s="16"/>
      <c r="N19" s="16">
        <f t="shared" si="3"/>
        <v>994</v>
      </c>
      <c r="O19" s="18">
        <f t="shared" si="12"/>
        <v>100</v>
      </c>
      <c r="P19" s="16"/>
      <c r="Q19" s="16">
        <v>202</v>
      </c>
      <c r="R19" s="16">
        <v>422</v>
      </c>
      <c r="S19" s="16">
        <v>370</v>
      </c>
      <c r="T19" s="12"/>
      <c r="U19" s="12"/>
      <c r="V19" s="12"/>
      <c r="W19" s="12"/>
      <c r="X19" s="16">
        <f t="shared" si="4"/>
        <v>50200</v>
      </c>
      <c r="Y19" s="12"/>
      <c r="Z19" s="16">
        <v>7035</v>
      </c>
      <c r="AA19" s="16">
        <v>27582</v>
      </c>
      <c r="AB19" s="16">
        <v>15583</v>
      </c>
      <c r="AC19" s="12"/>
      <c r="AD19" s="12"/>
      <c r="AE19" s="12"/>
      <c r="AF19" s="12"/>
      <c r="AG19" s="37">
        <f t="shared" si="5"/>
        <v>50.503018108651915</v>
      </c>
      <c r="AH19" s="37" t="e">
        <f t="shared" si="0"/>
        <v>#DIV/0!</v>
      </c>
      <c r="AI19" s="37">
        <f t="shared" si="0"/>
        <v>34.82673267326733</v>
      </c>
      <c r="AJ19" s="37">
        <f t="shared" si="0"/>
        <v>65.36018957345972</v>
      </c>
      <c r="AK19" s="37">
        <f t="shared" si="0"/>
        <v>42.116216216216216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209</v>
      </c>
      <c r="AX19" s="18">
        <f t="shared" si="8"/>
        <v>93.30357142857143</v>
      </c>
      <c r="AY19" s="31">
        <v>770</v>
      </c>
      <c r="AZ19" s="36"/>
      <c r="BA19" s="18">
        <f t="shared" si="9"/>
        <v>0</v>
      </c>
      <c r="BB19" s="12"/>
      <c r="BC19" s="12"/>
      <c r="BD19" s="18"/>
      <c r="BE19" s="12"/>
      <c r="BF19" s="37"/>
      <c r="BG19" s="18">
        <v>224</v>
      </c>
      <c r="BH19" s="10">
        <f t="shared" si="10"/>
        <v>209</v>
      </c>
      <c r="BI19" s="48">
        <f t="shared" si="11"/>
        <v>93.30357142857143</v>
      </c>
      <c r="BJ19" s="50"/>
      <c r="BK19" s="50">
        <v>209</v>
      </c>
      <c r="BL19" s="46"/>
    </row>
    <row r="20" spans="1:64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15051</v>
      </c>
      <c r="E20" s="29">
        <f t="shared" si="2"/>
        <v>97.37965838509317</v>
      </c>
      <c r="F20" s="28">
        <f aca="true" t="shared" si="14" ref="F20:M20">SUM(F5:F19)</f>
        <v>620</v>
      </c>
      <c r="G20" s="28">
        <f t="shared" si="14"/>
        <v>4982</v>
      </c>
      <c r="H20" s="28">
        <f t="shared" si="14"/>
        <v>3403</v>
      </c>
      <c r="I20" s="28">
        <f t="shared" si="14"/>
        <v>4150</v>
      </c>
      <c r="J20" s="28">
        <f t="shared" si="14"/>
        <v>457</v>
      </c>
      <c r="K20" s="28">
        <f t="shared" si="14"/>
        <v>535</v>
      </c>
      <c r="L20" s="28">
        <f t="shared" si="14"/>
        <v>772</v>
      </c>
      <c r="M20" s="28">
        <f t="shared" si="14"/>
        <v>132</v>
      </c>
      <c r="N20" s="12">
        <f t="shared" si="3"/>
        <v>15051</v>
      </c>
      <c r="O20" s="19">
        <f t="shared" si="12"/>
        <v>100</v>
      </c>
      <c r="P20" s="28">
        <f aca="true" t="shared" si="15" ref="P20:W20">SUM(P5:P19)</f>
        <v>620</v>
      </c>
      <c r="Q20" s="28">
        <f t="shared" si="15"/>
        <v>4982</v>
      </c>
      <c r="R20" s="28">
        <f t="shared" si="15"/>
        <v>3403</v>
      </c>
      <c r="S20" s="28">
        <f t="shared" si="15"/>
        <v>4150</v>
      </c>
      <c r="T20" s="28">
        <f t="shared" si="15"/>
        <v>457</v>
      </c>
      <c r="U20" s="28">
        <f t="shared" si="15"/>
        <v>535</v>
      </c>
      <c r="V20" s="28">
        <f t="shared" si="15"/>
        <v>772</v>
      </c>
      <c r="W20" s="28">
        <f t="shared" si="15"/>
        <v>132</v>
      </c>
      <c r="X20" s="12">
        <f t="shared" si="4"/>
        <v>556014</v>
      </c>
      <c r="Y20" s="28">
        <f aca="true" t="shared" si="16" ref="Y20:AF20">SUM(Y5:Y19)</f>
        <v>20769</v>
      </c>
      <c r="Z20" s="28">
        <f t="shared" si="16"/>
        <v>162385</v>
      </c>
      <c r="AA20" s="28">
        <f t="shared" si="16"/>
        <v>136109</v>
      </c>
      <c r="AB20" s="28">
        <f t="shared" si="16"/>
        <v>169716</v>
      </c>
      <c r="AC20" s="28">
        <f t="shared" si="16"/>
        <v>18372</v>
      </c>
      <c r="AD20" s="28">
        <f t="shared" si="16"/>
        <v>16398</v>
      </c>
      <c r="AE20" s="28">
        <f t="shared" si="16"/>
        <v>29356</v>
      </c>
      <c r="AF20" s="28">
        <f t="shared" si="16"/>
        <v>2909</v>
      </c>
      <c r="AG20" s="40">
        <f t="shared" si="5"/>
        <v>36.941997209487745</v>
      </c>
      <c r="AH20" s="40">
        <f aca="true" t="shared" si="17" ref="AH20:AO26">Y20/P20</f>
        <v>33.498387096774195</v>
      </c>
      <c r="AI20" s="40">
        <f t="shared" si="17"/>
        <v>32.594339622641506</v>
      </c>
      <c r="AJ20" s="40">
        <f t="shared" si="17"/>
        <v>39.99676755803703</v>
      </c>
      <c r="AK20" s="40">
        <f t="shared" si="17"/>
        <v>40.895421686746985</v>
      </c>
      <c r="AL20" s="40">
        <f t="shared" si="17"/>
        <v>40.201312910284464</v>
      </c>
      <c r="AM20" s="40">
        <f t="shared" si="17"/>
        <v>30.650467289719625</v>
      </c>
      <c r="AN20" s="40">
        <f t="shared" si="17"/>
        <v>38.02590673575129</v>
      </c>
      <c r="AO20" s="40">
        <f t="shared" si="17"/>
        <v>22.03787878787879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43941</v>
      </c>
      <c r="AU20" s="19">
        <f t="shared" si="7"/>
        <v>143.49018711426052</v>
      </c>
      <c r="AV20" s="19">
        <f>SUM(AV5:AV19)</f>
        <v>5445</v>
      </c>
      <c r="AW20" s="12">
        <f>SUM(AW5:AW19)</f>
        <v>5169</v>
      </c>
      <c r="AX20" s="19">
        <f t="shared" si="8"/>
        <v>94.93112947658402</v>
      </c>
      <c r="AY20" s="12">
        <f>SUM(AY5:AY19)</f>
        <v>15690</v>
      </c>
      <c r="AZ20" s="12">
        <f>SUM(AZ5:AZ19)</f>
        <v>5649</v>
      </c>
      <c r="BA20" s="19">
        <f t="shared" si="9"/>
        <v>36.0038240917782</v>
      </c>
      <c r="BB20" s="12">
        <f>SUM(BB5:BB19)</f>
        <v>290</v>
      </c>
      <c r="BC20" s="12">
        <f>SUM(BC5:BC19)</f>
        <v>15</v>
      </c>
      <c r="BD20" s="29">
        <f>BC20/BB20*100</f>
        <v>5.172413793103448</v>
      </c>
      <c r="BE20" s="12">
        <f>SUM(BE5:BE19)</f>
        <v>375</v>
      </c>
      <c r="BF20" s="42">
        <f>BE20/BC20*10</f>
        <v>250</v>
      </c>
      <c r="BG20" s="19">
        <f>SUM(BG5:BG19)</f>
        <v>5445</v>
      </c>
      <c r="BH20" s="15">
        <f>SUM(BH5:BH19)</f>
        <v>2572</v>
      </c>
      <c r="BI20" s="49">
        <f t="shared" si="11"/>
        <v>47.235996326905415</v>
      </c>
      <c r="BJ20" s="15">
        <f>SUM(BJ5:BJ19)</f>
        <v>823</v>
      </c>
      <c r="BK20" s="15">
        <f>SUM(BK5:BK19)</f>
        <v>1679</v>
      </c>
      <c r="BL20" s="15">
        <f>SUM(BL5:BL19)</f>
        <v>70</v>
      </c>
    </row>
    <row r="21" spans="1:64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360</v>
      </c>
      <c r="E21" s="29">
        <f>D21/C21*100</f>
        <v>64.28571428571429</v>
      </c>
      <c r="F21" s="27"/>
      <c r="G21" s="27">
        <v>67</v>
      </c>
      <c r="H21" s="27">
        <v>200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313</v>
      </c>
      <c r="O21" s="19">
        <f>N21/D21*100</f>
        <v>86.94444444444444</v>
      </c>
      <c r="P21" s="27"/>
      <c r="Q21" s="27">
        <v>20</v>
      </c>
      <c r="R21" s="27">
        <v>200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14500</v>
      </c>
      <c r="Y21" s="27"/>
      <c r="Z21" s="27">
        <v>1775</v>
      </c>
      <c r="AA21" s="27">
        <v>9800</v>
      </c>
      <c r="AB21" s="27">
        <v>2100</v>
      </c>
      <c r="AC21" s="27"/>
      <c r="AD21" s="27">
        <v>825</v>
      </c>
      <c r="AE21" s="27"/>
      <c r="AF21" s="27"/>
      <c r="AG21" s="37">
        <f>X21/N21</f>
        <v>46.325878594249204</v>
      </c>
      <c r="AH21" s="37" t="e">
        <f t="shared" si="17"/>
        <v>#DIV/0!</v>
      </c>
      <c r="AI21" s="37">
        <f t="shared" si="17"/>
        <v>88.75</v>
      </c>
      <c r="AJ21" s="37">
        <f t="shared" si="17"/>
        <v>49</v>
      </c>
      <c r="AK21" s="37">
        <f t="shared" si="17"/>
        <v>35</v>
      </c>
      <c r="AL21" s="37" t="e">
        <f t="shared" si="17"/>
        <v>#DIV/0!</v>
      </c>
      <c r="AM21" s="37">
        <f t="shared" si="17"/>
        <v>25</v>
      </c>
      <c r="AN21" s="37" t="e">
        <f t="shared" si="17"/>
        <v>#DIV/0!</v>
      </c>
      <c r="AO21" s="37" t="e">
        <f t="shared" si="17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200</v>
      </c>
      <c r="AX21" s="18">
        <f>AW21/AV21*100</f>
        <v>100</v>
      </c>
      <c r="AY21" s="16">
        <v>380</v>
      </c>
      <c r="AZ21" s="16">
        <v>160</v>
      </c>
      <c r="BA21" s="18">
        <f>AZ21/AY21*100</f>
        <v>42.10526315789473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  <c r="BG21" s="18">
        <v>200</v>
      </c>
      <c r="BH21" s="10">
        <f aca="true" t="shared" si="18" ref="BH21:BH27">BJ21+BK21+BL21</f>
        <v>109</v>
      </c>
      <c r="BI21" s="48">
        <f t="shared" si="11"/>
        <v>54.50000000000001</v>
      </c>
      <c r="BJ21" s="10"/>
      <c r="BK21" s="10">
        <v>109</v>
      </c>
      <c r="BL21" s="10"/>
    </row>
    <row r="22" spans="1:64" s="11" customFormat="1" ht="49.5" customHeight="1" outlineLevel="1">
      <c r="A22" s="10"/>
      <c r="B22" s="10" t="s">
        <v>46</v>
      </c>
      <c r="C22" s="16">
        <v>700</v>
      </c>
      <c r="D22" s="16">
        <f t="shared" si="1"/>
        <v>660</v>
      </c>
      <c r="E22" s="29">
        <f t="shared" si="2"/>
        <v>94.28571428571428</v>
      </c>
      <c r="F22" s="27">
        <v>210</v>
      </c>
      <c r="G22" s="27">
        <v>120</v>
      </c>
      <c r="H22" s="27"/>
      <c r="I22" s="27">
        <v>210</v>
      </c>
      <c r="J22" s="27">
        <v>120</v>
      </c>
      <c r="K22" s="27"/>
      <c r="L22" s="27"/>
      <c r="M22" s="27"/>
      <c r="N22" s="16">
        <f t="shared" si="3"/>
        <v>648</v>
      </c>
      <c r="O22" s="19">
        <f t="shared" si="12"/>
        <v>98.18181818181819</v>
      </c>
      <c r="P22" s="27">
        <v>210</v>
      </c>
      <c r="Q22" s="27">
        <v>108</v>
      </c>
      <c r="R22" s="27"/>
      <c r="S22" s="27">
        <v>210</v>
      </c>
      <c r="T22" s="27">
        <v>120</v>
      </c>
      <c r="U22" s="27"/>
      <c r="V22" s="27"/>
      <c r="W22" s="27"/>
      <c r="X22" s="16">
        <f t="shared" si="4"/>
        <v>14200</v>
      </c>
      <c r="Y22" s="27">
        <v>4200</v>
      </c>
      <c r="Z22" s="27">
        <v>2620</v>
      </c>
      <c r="AA22" s="27"/>
      <c r="AB22" s="27">
        <v>4580</v>
      </c>
      <c r="AC22" s="27">
        <v>2800</v>
      </c>
      <c r="AD22" s="27"/>
      <c r="AE22" s="27"/>
      <c r="AF22" s="27"/>
      <c r="AG22" s="37">
        <f t="shared" si="5"/>
        <v>21.91358024691358</v>
      </c>
      <c r="AH22" s="37">
        <f t="shared" si="17"/>
        <v>20</v>
      </c>
      <c r="AI22" s="37">
        <f t="shared" si="17"/>
        <v>24.25925925925926</v>
      </c>
      <c r="AJ22" s="37" t="e">
        <f t="shared" si="17"/>
        <v>#DIV/0!</v>
      </c>
      <c r="AK22" s="37">
        <f t="shared" si="17"/>
        <v>21.80952380952381</v>
      </c>
      <c r="AL22" s="37">
        <f t="shared" si="17"/>
        <v>23.333333333333332</v>
      </c>
      <c r="AM22" s="37" t="e">
        <f t="shared" si="17"/>
        <v>#DIV/0!</v>
      </c>
      <c r="AN22" s="37" t="e">
        <f t="shared" si="17"/>
        <v>#DIV/0!</v>
      </c>
      <c r="AO22" s="37" t="e">
        <f t="shared" si="17"/>
        <v>#DIV/0!</v>
      </c>
      <c r="AP22" s="16">
        <v>400</v>
      </c>
      <c r="AQ22" s="16">
        <v>500</v>
      </c>
      <c r="AR22" s="16">
        <f aca="true" t="shared" si="19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250</v>
      </c>
      <c r="AX22" s="18">
        <f t="shared" si="8"/>
        <v>50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  <c r="BG22" s="16">
        <v>500</v>
      </c>
      <c r="BH22" s="10">
        <f t="shared" si="18"/>
        <v>240</v>
      </c>
      <c r="BI22" s="48">
        <f t="shared" si="11"/>
        <v>48</v>
      </c>
      <c r="BJ22" s="10">
        <v>240</v>
      </c>
      <c r="BK22" s="10"/>
      <c r="BL22" s="10"/>
    </row>
    <row r="23" spans="1:64" s="11" customFormat="1" ht="49.5" customHeight="1" outlineLevel="1">
      <c r="A23" s="10"/>
      <c r="B23" s="10" t="s">
        <v>47</v>
      </c>
      <c r="C23" s="16">
        <v>855</v>
      </c>
      <c r="D23" s="16">
        <f t="shared" si="1"/>
        <v>840</v>
      </c>
      <c r="E23" s="29">
        <f t="shared" si="2"/>
        <v>98.24561403508771</v>
      </c>
      <c r="F23" s="27"/>
      <c r="G23" s="27">
        <v>355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825</v>
      </c>
      <c r="O23" s="19">
        <f t="shared" si="12"/>
        <v>98.21428571428571</v>
      </c>
      <c r="P23" s="27"/>
      <c r="Q23" s="27">
        <v>340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28250</v>
      </c>
      <c r="Y23" s="27"/>
      <c r="Z23" s="27">
        <v>11850</v>
      </c>
      <c r="AA23" s="27">
        <v>5100</v>
      </c>
      <c r="AB23" s="27">
        <v>9400</v>
      </c>
      <c r="AC23" s="27">
        <v>1900</v>
      </c>
      <c r="AD23" s="27"/>
      <c r="AE23" s="27"/>
      <c r="AF23" s="27"/>
      <c r="AG23" s="37">
        <f t="shared" si="5"/>
        <v>34.24242424242424</v>
      </c>
      <c r="AH23" s="37" t="e">
        <f t="shared" si="17"/>
        <v>#DIV/0!</v>
      </c>
      <c r="AI23" s="37">
        <f t="shared" si="17"/>
        <v>34.85294117647059</v>
      </c>
      <c r="AJ23" s="37">
        <f t="shared" si="17"/>
        <v>34</v>
      </c>
      <c r="AK23" s="37">
        <f t="shared" si="17"/>
        <v>33.57142857142857</v>
      </c>
      <c r="AL23" s="37">
        <f t="shared" si="17"/>
        <v>34.54545454545455</v>
      </c>
      <c r="AM23" s="37" t="e">
        <f t="shared" si="17"/>
        <v>#DIV/0!</v>
      </c>
      <c r="AN23" s="37" t="e">
        <f t="shared" si="17"/>
        <v>#DIV/0!</v>
      </c>
      <c r="AO23" s="37" t="e">
        <f t="shared" si="17"/>
        <v>#DIV/0!</v>
      </c>
      <c r="AP23" s="16">
        <v>180</v>
      </c>
      <c r="AQ23" s="16">
        <v>160</v>
      </c>
      <c r="AR23" s="18">
        <f t="shared" si="19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200</v>
      </c>
      <c r="AX23" s="18">
        <f t="shared" si="8"/>
        <v>100</v>
      </c>
      <c r="AY23" s="16">
        <v>700</v>
      </c>
      <c r="AZ23" s="16">
        <v>170</v>
      </c>
      <c r="BA23" s="18">
        <f t="shared" si="9"/>
        <v>24.285714285714285</v>
      </c>
      <c r="BB23" s="16"/>
      <c r="BC23" s="16"/>
      <c r="BD23" s="38"/>
      <c r="BE23" s="12"/>
      <c r="BF23" s="39"/>
      <c r="BG23" s="18">
        <v>200</v>
      </c>
      <c r="BH23" s="10">
        <f t="shared" si="18"/>
        <v>160</v>
      </c>
      <c r="BI23" s="48">
        <f t="shared" si="11"/>
        <v>80</v>
      </c>
      <c r="BJ23" s="10"/>
      <c r="BK23" s="10">
        <v>160</v>
      </c>
      <c r="BL23" s="10"/>
    </row>
    <row r="24" spans="2:64" ht="33">
      <c r="B24" s="10" t="s">
        <v>50</v>
      </c>
      <c r="C24" s="27">
        <v>509</v>
      </c>
      <c r="D24" s="16">
        <f>F24+G24+H24+I24+J24+K24+L24+M24</f>
        <v>440</v>
      </c>
      <c r="E24" s="29">
        <f>D24/C24*100</f>
        <v>86.44400785854617</v>
      </c>
      <c r="F24" s="27"/>
      <c r="G24" s="27">
        <v>286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430</v>
      </c>
      <c r="O24" s="19">
        <f>N24/D24*100</f>
        <v>97.72727272727273</v>
      </c>
      <c r="P24" s="27"/>
      <c r="Q24" s="27">
        <v>276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16700</v>
      </c>
      <c r="Y24" s="27"/>
      <c r="Z24" s="27">
        <v>8700</v>
      </c>
      <c r="AA24" s="27">
        <v>8000</v>
      </c>
      <c r="AB24" s="27"/>
      <c r="AC24" s="27"/>
      <c r="AD24" s="27"/>
      <c r="AE24" s="27"/>
      <c r="AF24" s="27"/>
      <c r="AG24" s="37">
        <f>X24/N24</f>
        <v>38.83720930232558</v>
      </c>
      <c r="AH24" s="37" t="e">
        <f t="shared" si="17"/>
        <v>#DIV/0!</v>
      </c>
      <c r="AI24" s="37">
        <f t="shared" si="17"/>
        <v>31.52173913043478</v>
      </c>
      <c r="AJ24" s="37">
        <f t="shared" si="17"/>
        <v>51.94805194805195</v>
      </c>
      <c r="AK24" s="37" t="e">
        <f t="shared" si="17"/>
        <v>#DIV/0!</v>
      </c>
      <c r="AL24" s="37" t="e">
        <f t="shared" si="17"/>
        <v>#DIV/0!</v>
      </c>
      <c r="AM24" s="37" t="e">
        <f t="shared" si="17"/>
        <v>#DIV/0!</v>
      </c>
      <c r="AN24" s="37" t="e">
        <f t="shared" si="17"/>
        <v>#DIV/0!</v>
      </c>
      <c r="AO24" s="37" t="e">
        <f t="shared" si="17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220</v>
      </c>
      <c r="AX24" s="18">
        <f>AW24/AV24*100</f>
        <v>95.65217391304348</v>
      </c>
      <c r="AY24" s="16">
        <v>399</v>
      </c>
      <c r="AZ24" s="16">
        <v>160</v>
      </c>
      <c r="BA24" s="18">
        <f>AZ24/AY24*100</f>
        <v>40.100250626566414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  <c r="BG24" s="18">
        <v>230</v>
      </c>
      <c r="BH24" s="10">
        <f t="shared" si="18"/>
        <v>0</v>
      </c>
      <c r="BI24" s="48">
        <f t="shared" si="11"/>
        <v>0</v>
      </c>
      <c r="BJ24" s="47"/>
      <c r="BK24" s="47"/>
      <c r="BL24" s="47"/>
    </row>
    <row r="25" spans="1:64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728</v>
      </c>
      <c r="E25" s="29">
        <f>D25/C25*100</f>
        <v>100.13755158184318</v>
      </c>
      <c r="F25" s="27"/>
      <c r="G25" s="27">
        <v>300</v>
      </c>
      <c r="H25" s="27">
        <v>200</v>
      </c>
      <c r="I25" s="27">
        <v>200</v>
      </c>
      <c r="J25" s="27">
        <v>28</v>
      </c>
      <c r="K25" s="27"/>
      <c r="L25" s="27"/>
      <c r="M25" s="27"/>
      <c r="N25" s="16">
        <f>P25+Q25+R25+S25+T25+U25+V25+W25</f>
        <v>728</v>
      </c>
      <c r="O25" s="19">
        <f>N25/D25*100</f>
        <v>100</v>
      </c>
      <c r="P25" s="27"/>
      <c r="Q25" s="27">
        <v>300</v>
      </c>
      <c r="R25" s="27">
        <v>200</v>
      </c>
      <c r="S25" s="27">
        <v>200</v>
      </c>
      <c r="T25" s="27">
        <v>28</v>
      </c>
      <c r="U25" s="27"/>
      <c r="V25" s="27"/>
      <c r="W25" s="27"/>
      <c r="X25" s="16">
        <f>Y25+Z25+AA25+AB25+AC25+AD25+AE25+AF25</f>
        <v>25920</v>
      </c>
      <c r="Y25" s="27"/>
      <c r="Z25" s="27">
        <v>10720</v>
      </c>
      <c r="AA25" s="27">
        <v>7700</v>
      </c>
      <c r="AB25" s="27">
        <v>6500</v>
      </c>
      <c r="AC25" s="27">
        <v>1000</v>
      </c>
      <c r="AD25" s="27"/>
      <c r="AE25" s="27"/>
      <c r="AF25" s="27"/>
      <c r="AG25" s="37">
        <f>X25/N25</f>
        <v>35.604395604395606</v>
      </c>
      <c r="AH25" s="37" t="e">
        <f t="shared" si="17"/>
        <v>#DIV/0!</v>
      </c>
      <c r="AI25" s="37">
        <f t="shared" si="17"/>
        <v>35.733333333333334</v>
      </c>
      <c r="AJ25" s="37">
        <f t="shared" si="17"/>
        <v>38.5</v>
      </c>
      <c r="AK25" s="37">
        <f t="shared" si="17"/>
        <v>32.5</v>
      </c>
      <c r="AL25" s="37">
        <f t="shared" si="17"/>
        <v>35.714285714285715</v>
      </c>
      <c r="AM25" s="37" t="e">
        <f t="shared" si="17"/>
        <v>#DIV/0!</v>
      </c>
      <c r="AN25" s="37" t="e">
        <f t="shared" si="17"/>
        <v>#DIV/0!</v>
      </c>
      <c r="AO25" s="37" t="e">
        <f t="shared" si="17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120</v>
      </c>
      <c r="BA25" s="18">
        <f>AZ25/AY25*100</f>
        <v>22.68431001890359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  <c r="BG25" s="18">
        <v>200</v>
      </c>
      <c r="BH25" s="10">
        <f t="shared" si="18"/>
        <v>0</v>
      </c>
      <c r="BI25" s="48">
        <f t="shared" si="11"/>
        <v>0</v>
      </c>
      <c r="BJ25" s="10"/>
      <c r="BK25" s="10"/>
      <c r="BL25" s="10"/>
    </row>
    <row r="26" spans="1:64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510</v>
      </c>
      <c r="E26" s="29">
        <f>D26/C26*100</f>
        <v>77.86259541984732</v>
      </c>
      <c r="F26" s="27">
        <v>100</v>
      </c>
      <c r="G26" s="27">
        <v>195</v>
      </c>
      <c r="H26" s="27"/>
      <c r="I26" s="27">
        <v>175</v>
      </c>
      <c r="J26" s="27">
        <v>40</v>
      </c>
      <c r="K26" s="27"/>
      <c r="L26" s="27"/>
      <c r="M26" s="27"/>
      <c r="N26" s="16">
        <f>P26+Q26+R26+S26+T26+U26+V26+W26</f>
        <v>440</v>
      </c>
      <c r="O26" s="19">
        <f>N26/D26*100</f>
        <v>86.27450980392157</v>
      </c>
      <c r="P26" s="27">
        <v>100</v>
      </c>
      <c r="Q26" s="27">
        <v>125</v>
      </c>
      <c r="R26" s="27"/>
      <c r="S26" s="27">
        <v>175</v>
      </c>
      <c r="T26" s="27">
        <v>40</v>
      </c>
      <c r="U26" s="27"/>
      <c r="V26" s="27"/>
      <c r="W26" s="27"/>
      <c r="X26" s="16">
        <f>Y26+Z26+AA26+AB26+AC26+AD26+AE26+AF26</f>
        <v>10700</v>
      </c>
      <c r="Y26" s="27">
        <v>2400</v>
      </c>
      <c r="Z26" s="27">
        <v>3800</v>
      </c>
      <c r="AA26" s="27"/>
      <c r="AB26" s="27">
        <v>3500</v>
      </c>
      <c r="AC26" s="27">
        <v>1000</v>
      </c>
      <c r="AD26" s="27"/>
      <c r="AE26" s="27"/>
      <c r="AF26" s="27"/>
      <c r="AG26" s="37">
        <f>X26/N26</f>
        <v>24.318181818181817</v>
      </c>
      <c r="AH26" s="37">
        <f t="shared" si="17"/>
        <v>24</v>
      </c>
      <c r="AI26" s="37">
        <f t="shared" si="17"/>
        <v>30.4</v>
      </c>
      <c r="AJ26" s="37" t="e">
        <f t="shared" si="17"/>
        <v>#DIV/0!</v>
      </c>
      <c r="AK26" s="37">
        <f t="shared" si="17"/>
        <v>20</v>
      </c>
      <c r="AL26" s="37">
        <f t="shared" si="17"/>
        <v>25</v>
      </c>
      <c r="AM26" s="37" t="e">
        <f t="shared" si="17"/>
        <v>#DIV/0!</v>
      </c>
      <c r="AN26" s="37" t="e">
        <f t="shared" si="17"/>
        <v>#DIV/0!</v>
      </c>
      <c r="AO26" s="37" t="e">
        <f t="shared" si="17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200</v>
      </c>
      <c r="BA26" s="18">
        <f>AZ26/AY26*100</f>
        <v>28.57142857142857</v>
      </c>
      <c r="BB26" s="21"/>
      <c r="BC26" s="21"/>
      <c r="BD26" s="38"/>
      <c r="BE26" s="21"/>
      <c r="BF26" s="39"/>
      <c r="BG26" s="18">
        <v>200</v>
      </c>
      <c r="BH26" s="10">
        <f t="shared" si="18"/>
        <v>0</v>
      </c>
      <c r="BI26" s="48">
        <f t="shared" si="11"/>
        <v>0</v>
      </c>
      <c r="BJ26" s="10"/>
      <c r="BK26" s="10"/>
      <c r="BL26" s="10"/>
    </row>
    <row r="27" spans="1:64" s="9" customFormat="1" ht="49.5" customHeight="1" outlineLevel="1">
      <c r="A27" s="17"/>
      <c r="B27" s="8" t="s">
        <v>15</v>
      </c>
      <c r="C27" s="28">
        <v>8058</v>
      </c>
      <c r="D27" s="12">
        <f t="shared" si="1"/>
        <v>7321</v>
      </c>
      <c r="E27" s="29">
        <f t="shared" si="2"/>
        <v>90.85380987838172</v>
      </c>
      <c r="F27" s="28">
        <v>325</v>
      </c>
      <c r="G27" s="28">
        <v>3161</v>
      </c>
      <c r="H27" s="28">
        <v>1029</v>
      </c>
      <c r="I27" s="28">
        <v>2273</v>
      </c>
      <c r="J27" s="28">
        <v>392</v>
      </c>
      <c r="K27" s="28">
        <v>141</v>
      </c>
      <c r="L27" s="28"/>
      <c r="M27" s="28"/>
      <c r="N27" s="12">
        <f t="shared" si="3"/>
        <v>7321</v>
      </c>
      <c r="O27" s="19">
        <f t="shared" si="12"/>
        <v>100</v>
      </c>
      <c r="P27" s="28">
        <v>325</v>
      </c>
      <c r="Q27" s="28">
        <v>3161</v>
      </c>
      <c r="R27" s="28">
        <v>1029</v>
      </c>
      <c r="S27" s="28">
        <v>2273</v>
      </c>
      <c r="T27" s="28">
        <v>392</v>
      </c>
      <c r="U27" s="28">
        <v>141</v>
      </c>
      <c r="V27" s="28"/>
      <c r="W27" s="28"/>
      <c r="X27" s="12">
        <f t="shared" si="4"/>
        <v>236510</v>
      </c>
      <c r="Y27" s="28">
        <v>7030</v>
      </c>
      <c r="Z27" s="28">
        <v>98015</v>
      </c>
      <c r="AA27" s="28">
        <v>41810</v>
      </c>
      <c r="AB27" s="28">
        <v>73000</v>
      </c>
      <c r="AC27" s="28">
        <v>12840</v>
      </c>
      <c r="AD27" s="28">
        <v>3815</v>
      </c>
      <c r="AE27" s="28"/>
      <c r="AF27" s="28"/>
      <c r="AG27" s="40">
        <f t="shared" si="5"/>
        <v>32.30569594317716</v>
      </c>
      <c r="AH27" s="42">
        <f aca="true" t="shared" si="20" ref="AH27:AO28">Y27/P27</f>
        <v>21.630769230769232</v>
      </c>
      <c r="AI27" s="42">
        <f t="shared" si="20"/>
        <v>31.007592534008225</v>
      </c>
      <c r="AJ27" s="42">
        <f t="shared" si="20"/>
        <v>40.63168124392614</v>
      </c>
      <c r="AK27" s="42">
        <f t="shared" si="20"/>
        <v>32.1161460624725</v>
      </c>
      <c r="AL27" s="42">
        <f t="shared" si="20"/>
        <v>32.755102040816325</v>
      </c>
      <c r="AM27" s="42">
        <f t="shared" si="20"/>
        <v>27.05673758865248</v>
      </c>
      <c r="AN27" s="42" t="e">
        <f t="shared" si="20"/>
        <v>#DIV/0!</v>
      </c>
      <c r="AO27" s="42" t="e">
        <f t="shared" si="20"/>
        <v>#DIV/0!</v>
      </c>
      <c r="AP27" s="12">
        <v>1340</v>
      </c>
      <c r="AQ27" s="12">
        <v>4309</v>
      </c>
      <c r="AR27" s="19">
        <f t="shared" si="19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1683</v>
      </c>
      <c r="AX27" s="19">
        <f>AW27/AV27*100</f>
        <v>108.16195372750643</v>
      </c>
      <c r="AY27" s="12">
        <v>6780</v>
      </c>
      <c r="AZ27" s="12">
        <v>1415</v>
      </c>
      <c r="BA27" s="19">
        <f t="shared" si="9"/>
        <v>20.870206489675518</v>
      </c>
      <c r="BB27" s="12">
        <v>122</v>
      </c>
      <c r="BC27" s="12">
        <v>18</v>
      </c>
      <c r="BD27" s="38">
        <f>BC27/BB27*100</f>
        <v>14.754098360655737</v>
      </c>
      <c r="BE27" s="12">
        <v>299.3</v>
      </c>
      <c r="BF27" s="39">
        <f>BE27/BC27*10</f>
        <v>166.2777777777778</v>
      </c>
      <c r="BG27" s="19">
        <v>1556</v>
      </c>
      <c r="BH27" s="15">
        <f t="shared" si="18"/>
        <v>742</v>
      </c>
      <c r="BI27" s="49">
        <f t="shared" si="11"/>
        <v>47.68637532133676</v>
      </c>
      <c r="BJ27" s="15">
        <v>285</v>
      </c>
      <c r="BK27" s="15">
        <v>457</v>
      </c>
      <c r="BL27" s="15"/>
    </row>
    <row r="28" spans="1:64" ht="68.25" customHeight="1">
      <c r="A28" s="17"/>
      <c r="B28" s="8" t="s">
        <v>16</v>
      </c>
      <c r="C28" s="28">
        <f>SUM(C20+C27)</f>
        <v>23514</v>
      </c>
      <c r="D28" s="28">
        <f>SUM(D20+D27)</f>
        <v>22372</v>
      </c>
      <c r="E28" s="29">
        <f t="shared" si="2"/>
        <v>95.14331887386238</v>
      </c>
      <c r="F28" s="28">
        <f aca="true" t="shared" si="21" ref="F28:N28">SUM(F20+F27)</f>
        <v>945</v>
      </c>
      <c r="G28" s="28">
        <f t="shared" si="21"/>
        <v>8143</v>
      </c>
      <c r="H28" s="28">
        <f t="shared" si="21"/>
        <v>4432</v>
      </c>
      <c r="I28" s="28">
        <f t="shared" si="21"/>
        <v>6423</v>
      </c>
      <c r="J28" s="28">
        <f t="shared" si="21"/>
        <v>849</v>
      </c>
      <c r="K28" s="28">
        <f t="shared" si="21"/>
        <v>676</v>
      </c>
      <c r="L28" s="28">
        <f t="shared" si="21"/>
        <v>772</v>
      </c>
      <c r="M28" s="28">
        <f t="shared" si="21"/>
        <v>132</v>
      </c>
      <c r="N28" s="28">
        <f t="shared" si="21"/>
        <v>22372</v>
      </c>
      <c r="O28" s="19">
        <f t="shared" si="12"/>
        <v>100</v>
      </c>
      <c r="P28" s="28">
        <f aca="true" t="shared" si="22" ref="P28:AF28">SUM(P20+P27)</f>
        <v>945</v>
      </c>
      <c r="Q28" s="28">
        <f t="shared" si="22"/>
        <v>8143</v>
      </c>
      <c r="R28" s="28">
        <f t="shared" si="22"/>
        <v>4432</v>
      </c>
      <c r="S28" s="28">
        <f t="shared" si="22"/>
        <v>6423</v>
      </c>
      <c r="T28" s="28">
        <f t="shared" si="22"/>
        <v>849</v>
      </c>
      <c r="U28" s="28">
        <f t="shared" si="22"/>
        <v>676</v>
      </c>
      <c r="V28" s="28">
        <f t="shared" si="22"/>
        <v>772</v>
      </c>
      <c r="W28" s="28">
        <f t="shared" si="22"/>
        <v>132</v>
      </c>
      <c r="X28" s="28">
        <f t="shared" si="22"/>
        <v>792524</v>
      </c>
      <c r="Y28" s="28">
        <f t="shared" si="22"/>
        <v>27799</v>
      </c>
      <c r="Z28" s="28">
        <f t="shared" si="22"/>
        <v>260400</v>
      </c>
      <c r="AA28" s="28">
        <f t="shared" si="22"/>
        <v>177919</v>
      </c>
      <c r="AB28" s="28">
        <f t="shared" si="22"/>
        <v>242716</v>
      </c>
      <c r="AC28" s="28">
        <f t="shared" si="22"/>
        <v>31212</v>
      </c>
      <c r="AD28" s="28">
        <f t="shared" si="22"/>
        <v>20213</v>
      </c>
      <c r="AE28" s="28">
        <f t="shared" si="22"/>
        <v>29356</v>
      </c>
      <c r="AF28" s="28">
        <f t="shared" si="22"/>
        <v>2909</v>
      </c>
      <c r="AG28" s="40">
        <f t="shared" si="5"/>
        <v>35.42481673520472</v>
      </c>
      <c r="AH28" s="42">
        <f t="shared" si="20"/>
        <v>29.416931216931218</v>
      </c>
      <c r="AI28" s="42">
        <f t="shared" si="20"/>
        <v>31.978386344099228</v>
      </c>
      <c r="AJ28" s="42">
        <f t="shared" si="20"/>
        <v>40.14417870036101</v>
      </c>
      <c r="AK28" s="42">
        <f t="shared" si="20"/>
        <v>37.78857231823135</v>
      </c>
      <c r="AL28" s="42">
        <f t="shared" si="20"/>
        <v>36.763250883392224</v>
      </c>
      <c r="AM28" s="42">
        <f t="shared" si="20"/>
        <v>29.900887573964496</v>
      </c>
      <c r="AN28" s="42">
        <f t="shared" si="20"/>
        <v>38.02590673575129</v>
      </c>
      <c r="AO28" s="42">
        <f t="shared" si="20"/>
        <v>22.03787878787879</v>
      </c>
      <c r="AP28" s="28">
        <f>AP27+AP20</f>
        <v>5310</v>
      </c>
      <c r="AQ28" s="28">
        <f>AQ27+AQ20</f>
        <v>9812</v>
      </c>
      <c r="AR28" s="28">
        <f t="shared" si="19"/>
        <v>184.7834274952919</v>
      </c>
      <c r="AS28" s="28">
        <f>AS27+AS20</f>
        <v>32623</v>
      </c>
      <c r="AT28" s="28">
        <f>AT27+AT20</f>
        <v>50041</v>
      </c>
      <c r="AU28" s="28">
        <f>AT28/AS28*100</f>
        <v>153.39177880636362</v>
      </c>
      <c r="AV28" s="32">
        <f>SUM(AV20+AV27)</f>
        <v>7001</v>
      </c>
      <c r="AW28" s="32">
        <f>SUM(AW20+AW27)</f>
        <v>6852</v>
      </c>
      <c r="AX28" s="19">
        <f>AW28/AV28*100</f>
        <v>97.87173260962719</v>
      </c>
      <c r="AY28" s="32">
        <f>SUM(AY20+AY27)</f>
        <v>22470</v>
      </c>
      <c r="AZ28" s="32">
        <f>SUM(AZ20+AZ27)</f>
        <v>7064</v>
      </c>
      <c r="BA28" s="19">
        <f t="shared" si="9"/>
        <v>31.437472185135736</v>
      </c>
      <c r="BB28" s="32">
        <f>SUM(BB20+BB27)</f>
        <v>412</v>
      </c>
      <c r="BC28" s="41">
        <f>SUM(BC20+BC27)</f>
        <v>33</v>
      </c>
      <c r="BD28" s="38">
        <f>BC28/BB28*100</f>
        <v>8.009708737864079</v>
      </c>
      <c r="BE28" s="32">
        <f>SUM(BE20+BE27)</f>
        <v>674.3</v>
      </c>
      <c r="BF28" s="39">
        <f>BE28/BC28*10</f>
        <v>204.33333333333334</v>
      </c>
      <c r="BG28" s="32">
        <f>SUM(BG20+BG27)</f>
        <v>7001</v>
      </c>
      <c r="BH28" s="15">
        <f>BH20+BH27</f>
        <v>3314</v>
      </c>
      <c r="BI28" s="49">
        <f t="shared" si="11"/>
        <v>47.33609484359377</v>
      </c>
      <c r="BJ28" s="15">
        <f>BJ20+BJ27</f>
        <v>1108</v>
      </c>
      <c r="BK28" s="15">
        <f>BK20+BK27</f>
        <v>2136</v>
      </c>
      <c r="BL28" s="15">
        <f>BL20+BL27</f>
        <v>70</v>
      </c>
    </row>
    <row r="29" spans="1:60" ht="30.75">
      <c r="A29" s="6"/>
      <c r="B29" s="7"/>
      <c r="BH29" s="45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34">
    <mergeCell ref="BG2:BL2"/>
    <mergeCell ref="BG3:BG4"/>
    <mergeCell ref="BH3:BH4"/>
    <mergeCell ref="BI3:BI4"/>
    <mergeCell ref="BJ3:BL3"/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2020-09-02T06:46:04Z</cp:lastPrinted>
  <dcterms:created xsi:type="dcterms:W3CDTF">2001-05-07T11:51:26Z</dcterms:created>
  <dcterms:modified xsi:type="dcterms:W3CDTF">2020-09-02T06:46:07Z</dcterms:modified>
  <cp:category/>
  <cp:version/>
  <cp:contentType/>
  <cp:contentStatus/>
</cp:coreProperties>
</file>