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<sst xmlns="http://schemas.openxmlformats.org/spreadsheetml/2006/main" count="97" uniqueCount="56">
  <si>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</si>
  <si>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</si>
  <si>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</si>
  <si>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</si>
  <si>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</si>
  <si>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</si>
  <si>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</si>
  <si>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</si>
  <si>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</si>
  <si>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</si>
  <si>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</si>
  <si>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</si>
  <si>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</si>
  <si>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</si>
  <si>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</si>
  <si>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</si>
  <si>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</si>
  <si>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</si>
  <si>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</si>
  <si>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</si>
  <si>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</si>
  <si>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</si>
  <si>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</si>
  <si>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</si>
  <si>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</si>
  <si>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</si>
  <si>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</si>
  <si>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</si>
  <si>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</si>
  <si>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</si>
  <si>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</si>
  <si>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</si>
  <si>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</si>
  <si>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</si>
  <si>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</si>
  <si>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</si>
  <si>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</si>
  <si>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</si>
  <si>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</si>
  <si>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</si>
  <si>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</si>
  <si>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</si>
  <si>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</si>
  <si>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</si>
  <si>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</si>
  <si>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</si>
  <si>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</si>
  <si>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</si>
  <si>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</si>
  <si>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</si>
  <si>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</si>
  <si>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</si>
  <si>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</si>
  <si>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</si>
  <si>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</si>
  <si>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10.08.2020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</si>
</sst>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6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M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J27" sqref="AJ27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4.625" style="1" customWidth="1"/>
    <col min="26" max="26" width="17.875" style="1" customWidth="1"/>
    <col min="27" max="27" width="19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5.25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4" t="s">
        <v>55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58" s="3" customFormat="1" ht="69" customHeight="1">
      <c r="A2" s="57" t="s">
        <v>19</v>
      </c>
      <c r="B2" s="42" t="s">
        <v>17</v>
      </c>
      <c r="C2" s="54" t="s">
        <v>33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4" t="s">
        <v>45</v>
      </c>
      <c r="O2" s="66"/>
      <c r="P2" s="66"/>
      <c r="Q2" s="66"/>
      <c r="R2" s="66"/>
      <c r="S2" s="66"/>
      <c r="T2" s="66"/>
      <c r="U2" s="66"/>
      <c r="V2" s="66"/>
      <c r="W2" s="67"/>
      <c r="X2" s="55" t="s">
        <v>34</v>
      </c>
      <c r="Y2" s="55"/>
      <c r="Z2" s="55"/>
      <c r="AA2" s="55"/>
      <c r="AB2" s="55"/>
      <c r="AC2" s="55"/>
      <c r="AD2" s="55"/>
      <c r="AE2" s="55"/>
      <c r="AF2" s="56"/>
      <c r="AG2" s="44" t="s">
        <v>31</v>
      </c>
      <c r="AH2" s="44"/>
      <c r="AI2" s="44"/>
      <c r="AJ2" s="44"/>
      <c r="AK2" s="44"/>
      <c r="AL2" s="44"/>
      <c r="AM2" s="44"/>
      <c r="AN2" s="44"/>
      <c r="AO2" s="44"/>
      <c r="AP2" s="51" t="s">
        <v>26</v>
      </c>
      <c r="AQ2" s="52"/>
      <c r="AR2" s="52"/>
      <c r="AS2" s="52"/>
      <c r="AT2" s="52"/>
      <c r="AU2" s="53"/>
      <c r="AV2" s="45" t="s">
        <v>27</v>
      </c>
      <c r="AW2" s="46"/>
      <c r="AX2" s="47"/>
      <c r="AY2" s="45" t="s">
        <v>52</v>
      </c>
      <c r="AZ2" s="59"/>
      <c r="BA2" s="60"/>
      <c r="BB2" s="72" t="s">
        <v>53</v>
      </c>
      <c r="BC2" s="73"/>
      <c r="BD2" s="73"/>
      <c r="BE2" s="73"/>
      <c r="BF2" s="74"/>
    </row>
    <row r="3" spans="1:58" s="3" customFormat="1" ht="84.75" customHeight="1">
      <c r="A3" s="69"/>
      <c r="B3" s="68"/>
      <c r="C3" s="57" t="s">
        <v>35</v>
      </c>
      <c r="D3" s="57" t="s">
        <v>36</v>
      </c>
      <c r="E3" s="70" t="s">
        <v>37</v>
      </c>
      <c r="F3" s="54" t="s">
        <v>38</v>
      </c>
      <c r="G3" s="55"/>
      <c r="H3" s="55"/>
      <c r="I3" s="55"/>
      <c r="J3" s="55"/>
      <c r="K3" s="55"/>
      <c r="L3" s="55"/>
      <c r="M3" s="56"/>
      <c r="N3" s="57" t="s">
        <v>36</v>
      </c>
      <c r="O3" s="57" t="s">
        <v>37</v>
      </c>
      <c r="P3" s="54" t="s">
        <v>38</v>
      </c>
      <c r="Q3" s="55"/>
      <c r="R3" s="55"/>
      <c r="S3" s="55"/>
      <c r="T3" s="55"/>
      <c r="U3" s="55"/>
      <c r="V3" s="55"/>
      <c r="W3" s="56"/>
      <c r="X3" s="57" t="s">
        <v>36</v>
      </c>
      <c r="Y3" s="54" t="s">
        <v>38</v>
      </c>
      <c r="Z3" s="55"/>
      <c r="AA3" s="55"/>
      <c r="AB3" s="55"/>
      <c r="AC3" s="55"/>
      <c r="AD3" s="55"/>
      <c r="AE3" s="55"/>
      <c r="AF3" s="56"/>
      <c r="AG3" s="42" t="s">
        <v>36</v>
      </c>
      <c r="AH3" s="44" t="s">
        <v>39</v>
      </c>
      <c r="AI3" s="44"/>
      <c r="AJ3" s="44"/>
      <c r="AK3" s="44"/>
      <c r="AL3" s="44"/>
      <c r="AM3" s="44"/>
      <c r="AN3" s="44"/>
      <c r="AO3" s="44"/>
      <c r="AP3" s="51" t="s">
        <v>20</v>
      </c>
      <c r="AQ3" s="52"/>
      <c r="AR3" s="53"/>
      <c r="AS3" s="51" t="s">
        <v>21</v>
      </c>
      <c r="AT3" s="52"/>
      <c r="AU3" s="53"/>
      <c r="AV3" s="48"/>
      <c r="AW3" s="49"/>
      <c r="AX3" s="50"/>
      <c r="AY3" s="61"/>
      <c r="AZ3" s="62"/>
      <c r="BA3" s="63"/>
      <c r="BB3" s="75" t="s">
        <v>22</v>
      </c>
      <c r="BC3" s="77" t="s">
        <v>28</v>
      </c>
      <c r="BD3" s="79" t="s">
        <v>23</v>
      </c>
      <c r="BE3" s="81" t="s">
        <v>54</v>
      </c>
      <c r="BF3" s="83" t="s">
        <v>31</v>
      </c>
    </row>
    <row r="4" spans="1:58" s="11" customFormat="1" ht="186" customHeight="1" outlineLevel="1">
      <c r="A4" s="58"/>
      <c r="B4" s="43"/>
      <c r="C4" s="58"/>
      <c r="D4" s="58"/>
      <c r="E4" s="71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58"/>
      <c r="O4" s="58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58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43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76"/>
      <c r="BC4" s="78"/>
      <c r="BD4" s="80"/>
      <c r="BE4" s="82"/>
      <c r="BF4" s="50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1522</v>
      </c>
      <c r="E5" s="18">
        <f>D5/C5*100</f>
        <v>75.42120911793855</v>
      </c>
      <c r="F5" s="16">
        <v>100</v>
      </c>
      <c r="G5" s="16"/>
      <c r="H5" s="16">
        <v>80</v>
      </c>
      <c r="I5" s="16">
        <v>405</v>
      </c>
      <c r="J5" s="16">
        <v>65</v>
      </c>
      <c r="K5" s="16">
        <v>100</v>
      </c>
      <c r="L5" s="16">
        <v>772</v>
      </c>
      <c r="M5" s="16"/>
      <c r="N5" s="16">
        <f>P5+Q5+R5+S5+T5+U5+V5+W5</f>
        <v>1420</v>
      </c>
      <c r="O5" s="18">
        <f>N5/D5*100</f>
        <v>93.29829172141918</v>
      </c>
      <c r="P5" s="16">
        <v>100</v>
      </c>
      <c r="Q5" s="16"/>
      <c r="R5" s="16">
        <v>80</v>
      </c>
      <c r="S5" s="16">
        <v>303</v>
      </c>
      <c r="T5" s="16">
        <v>65</v>
      </c>
      <c r="U5" s="16">
        <v>100</v>
      </c>
      <c r="V5" s="16">
        <v>772</v>
      </c>
      <c r="W5" s="16"/>
      <c r="X5" s="16">
        <f>Y5+Z5+AA5+AB5+AC5+AD5+AE5+AF5</f>
        <v>51583</v>
      </c>
      <c r="Y5" s="16">
        <v>3202</v>
      </c>
      <c r="Z5" s="16"/>
      <c r="AA5" s="16">
        <v>3268</v>
      </c>
      <c r="AB5" s="16">
        <v>13167</v>
      </c>
      <c r="AC5" s="16">
        <v>3392</v>
      </c>
      <c r="AD5" s="16">
        <v>2560</v>
      </c>
      <c r="AE5" s="16">
        <v>25994</v>
      </c>
      <c r="AF5" s="16"/>
      <c r="AG5" s="37">
        <f>X5/N5</f>
        <v>36.32605633802817</v>
      </c>
      <c r="AH5" s="16">
        <f aca="true" t="shared" si="0" ref="AH5:AO19">Y5/P5</f>
        <v>32.02</v>
      </c>
      <c r="AI5" s="16" t="e">
        <f t="shared" si="0"/>
        <v>#DIV/0!</v>
      </c>
      <c r="AJ5" s="16">
        <f t="shared" si="0"/>
        <v>40.85</v>
      </c>
      <c r="AK5" s="16">
        <f t="shared" si="0"/>
        <v>43.45544554455446</v>
      </c>
      <c r="AL5" s="16">
        <f t="shared" si="0"/>
        <v>52.184615384615384</v>
      </c>
      <c r="AM5" s="16">
        <f t="shared" si="0"/>
        <v>25.6</v>
      </c>
      <c r="AN5" s="16">
        <f t="shared" si="0"/>
        <v>33.670984455958546</v>
      </c>
      <c r="AO5" s="16" t="e">
        <f t="shared" si="0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915</v>
      </c>
      <c r="AX5" s="18">
        <f>AW5/AV5*100</f>
        <v>91.5</v>
      </c>
      <c r="AY5" s="16">
        <v>3000</v>
      </c>
      <c r="AZ5" s="16">
        <v>294</v>
      </c>
      <c r="BA5" s="18">
        <f>AZ5/AY5*100</f>
        <v>9.8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1" ref="D6:D27">F6+G6+H6+I6+J6+K6+L6+M6</f>
        <v>560</v>
      </c>
      <c r="E6" s="18">
        <f aca="true" t="shared" si="2" ref="E6:E28">D6/C6*100</f>
        <v>48.06866952789699</v>
      </c>
      <c r="F6" s="16"/>
      <c r="G6" s="16"/>
      <c r="H6" s="16">
        <v>210</v>
      </c>
      <c r="I6" s="16">
        <v>300</v>
      </c>
      <c r="J6" s="16"/>
      <c r="K6" s="16">
        <v>50</v>
      </c>
      <c r="L6" s="16"/>
      <c r="M6" s="16"/>
      <c r="N6" s="16">
        <f aca="true" t="shared" si="3" ref="N6:N27">P6+Q6+R6+S6+T6+U6+V6+W6</f>
        <v>468</v>
      </c>
      <c r="O6" s="18">
        <f>N6/D6*100</f>
        <v>83.57142857142857</v>
      </c>
      <c r="P6" s="16"/>
      <c r="Q6" s="16"/>
      <c r="R6" s="16">
        <v>173</v>
      </c>
      <c r="S6" s="16">
        <v>245</v>
      </c>
      <c r="T6" s="16"/>
      <c r="U6" s="16">
        <v>50</v>
      </c>
      <c r="V6" s="16"/>
      <c r="W6" s="16"/>
      <c r="X6" s="16">
        <f aca="true" t="shared" si="4" ref="X6:X27">Y6+Z6+AA6+AB6+AC6+AD6+AE6+AF6</f>
        <v>17224</v>
      </c>
      <c r="Y6" s="16"/>
      <c r="Z6" s="16"/>
      <c r="AA6" s="16">
        <v>5531</v>
      </c>
      <c r="AB6" s="16">
        <v>10368</v>
      </c>
      <c r="AC6" s="16"/>
      <c r="AD6" s="16">
        <v>1325</v>
      </c>
      <c r="AE6" s="16"/>
      <c r="AF6" s="16"/>
      <c r="AG6" s="37">
        <f aca="true" t="shared" si="5" ref="AG6:AG28">X6/N6</f>
        <v>36.8034188034188</v>
      </c>
      <c r="AH6" s="16" t="e">
        <f t="shared" si="0"/>
        <v>#DIV/0!</v>
      </c>
      <c r="AI6" s="16" t="e">
        <f t="shared" si="0"/>
        <v>#DIV/0!</v>
      </c>
      <c r="AJ6" s="16">
        <f t="shared" si="0"/>
        <v>31.971098265895954</v>
      </c>
      <c r="AK6" s="16">
        <f t="shared" si="0"/>
        <v>42.31836734693878</v>
      </c>
      <c r="AL6" s="16" t="e">
        <f t="shared" si="0"/>
        <v>#DIV/0!</v>
      </c>
      <c r="AM6" s="16">
        <f t="shared" si="0"/>
        <v>26.5</v>
      </c>
      <c r="AN6" s="16" t="e">
        <f t="shared" si="0"/>
        <v>#DIV/0!</v>
      </c>
      <c r="AO6" s="16" t="e">
        <f t="shared" si="0"/>
        <v>#DIV/0!</v>
      </c>
      <c r="AP6" s="16">
        <v>350</v>
      </c>
      <c r="AQ6" s="16">
        <v>173</v>
      </c>
      <c r="AR6" s="18">
        <f aca="true" t="shared" si="6" ref="AR6:AR20">AQ6/AP6*100</f>
        <v>49.42857142857143</v>
      </c>
      <c r="AS6" s="16">
        <v>2500</v>
      </c>
      <c r="AT6" s="16">
        <v>2500</v>
      </c>
      <c r="AU6" s="18">
        <f aca="true" t="shared" si="7" ref="AU6:AU20">AT6/AS6*100</f>
        <v>100</v>
      </c>
      <c r="AV6" s="18">
        <v>320</v>
      </c>
      <c r="AW6" s="16">
        <v>205</v>
      </c>
      <c r="AX6" s="18">
        <f aca="true" t="shared" si="8" ref="AX6:AX23">AW6/AV6*100</f>
        <v>64.0625</v>
      </c>
      <c r="AY6" s="31">
        <v>1040</v>
      </c>
      <c r="AZ6" s="16">
        <v>185</v>
      </c>
      <c r="BA6" s="18">
        <f aca="true" t="shared" si="9" ref="BA6:BA28">AZ6/AY6*100</f>
        <v>17.78846153846154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1"/>
        <v>405</v>
      </c>
      <c r="E7" s="18">
        <f t="shared" si="2"/>
        <v>62.21198156682027</v>
      </c>
      <c r="F7" s="12"/>
      <c r="G7" s="12"/>
      <c r="H7" s="16">
        <v>200</v>
      </c>
      <c r="I7" s="16">
        <v>205</v>
      </c>
      <c r="J7" s="12"/>
      <c r="K7" s="12"/>
      <c r="L7" s="12"/>
      <c r="M7" s="12"/>
      <c r="N7" s="16">
        <f t="shared" si="3"/>
        <v>330</v>
      </c>
      <c r="O7" s="18">
        <f>N7/D7*100</f>
        <v>81.48148148148148</v>
      </c>
      <c r="P7" s="12"/>
      <c r="Q7" s="12"/>
      <c r="R7" s="16">
        <v>200</v>
      </c>
      <c r="S7" s="16">
        <v>130</v>
      </c>
      <c r="T7" s="12"/>
      <c r="U7" s="12"/>
      <c r="V7" s="12"/>
      <c r="W7" s="12"/>
      <c r="X7" s="16">
        <f t="shared" si="4"/>
        <v>10160</v>
      </c>
      <c r="Y7" s="12"/>
      <c r="Z7" s="12"/>
      <c r="AA7" s="16">
        <v>6200</v>
      </c>
      <c r="AB7" s="16">
        <v>3960</v>
      </c>
      <c r="AC7" s="12"/>
      <c r="AD7" s="12"/>
      <c r="AE7" s="12"/>
      <c r="AF7" s="12"/>
      <c r="AG7" s="37">
        <f t="shared" si="5"/>
        <v>30.78787878787879</v>
      </c>
      <c r="AH7" s="16" t="e">
        <f t="shared" si="0"/>
        <v>#DIV/0!</v>
      </c>
      <c r="AI7" s="16" t="e">
        <f t="shared" si="0"/>
        <v>#DIV/0!</v>
      </c>
      <c r="AJ7" s="16">
        <f t="shared" si="0"/>
        <v>31</v>
      </c>
      <c r="AK7" s="16">
        <f t="shared" si="0"/>
        <v>30.46153846153846</v>
      </c>
      <c r="AL7" s="16" t="e">
        <f t="shared" si="0"/>
        <v>#DIV/0!</v>
      </c>
      <c r="AM7" s="16" t="e">
        <f t="shared" si="0"/>
        <v>#DIV/0!</v>
      </c>
      <c r="AN7" s="16" t="e">
        <f t="shared" si="0"/>
        <v>#DIV/0!</v>
      </c>
      <c r="AO7" s="16" t="e">
        <f t="shared" si="0"/>
        <v>#DIV/0!</v>
      </c>
      <c r="AP7" s="16">
        <v>500</v>
      </c>
      <c r="AQ7" s="16">
        <v>743</v>
      </c>
      <c r="AR7" s="18">
        <f t="shared" si="6"/>
        <v>148.6</v>
      </c>
      <c r="AS7" s="31">
        <v>2100</v>
      </c>
      <c r="AT7" s="31">
        <v>2150</v>
      </c>
      <c r="AU7" s="18">
        <f t="shared" si="7"/>
        <v>102.38095238095238</v>
      </c>
      <c r="AV7" s="18">
        <v>250</v>
      </c>
      <c r="AW7" s="16"/>
      <c r="AX7" s="18">
        <f t="shared" si="8"/>
        <v>0</v>
      </c>
      <c r="AY7" s="16">
        <v>710</v>
      </c>
      <c r="AZ7" s="16">
        <v>84</v>
      </c>
      <c r="BA7" s="18">
        <f t="shared" si="9"/>
        <v>11.830985915492958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5</v>
      </c>
      <c r="B8" s="10" t="s">
        <v>4</v>
      </c>
      <c r="C8" s="33">
        <v>1179</v>
      </c>
      <c r="D8" s="16">
        <f t="shared" si="1"/>
        <v>439</v>
      </c>
      <c r="E8" s="18">
        <f t="shared" si="2"/>
        <v>37.23494486853266</v>
      </c>
      <c r="F8" s="16"/>
      <c r="G8" s="16"/>
      <c r="H8" s="16">
        <v>342</v>
      </c>
      <c r="I8" s="16">
        <v>72</v>
      </c>
      <c r="J8" s="16"/>
      <c r="K8" s="16"/>
      <c r="L8" s="16"/>
      <c r="M8" s="16">
        <v>25</v>
      </c>
      <c r="N8" s="16">
        <f t="shared" si="3"/>
        <v>439</v>
      </c>
      <c r="O8" s="18">
        <f>N8/D8*100</f>
        <v>100</v>
      </c>
      <c r="P8" s="16"/>
      <c r="Q8" s="16"/>
      <c r="R8" s="16">
        <v>342</v>
      </c>
      <c r="S8" s="16">
        <v>72</v>
      </c>
      <c r="T8" s="16"/>
      <c r="U8" s="16"/>
      <c r="V8" s="16"/>
      <c r="W8" s="16">
        <v>25</v>
      </c>
      <c r="X8" s="16">
        <f t="shared" si="4"/>
        <v>10980</v>
      </c>
      <c r="Y8" s="16"/>
      <c r="Z8" s="16"/>
      <c r="AA8" s="16">
        <v>8550</v>
      </c>
      <c r="AB8" s="16">
        <v>1800</v>
      </c>
      <c r="AC8" s="16"/>
      <c r="AD8" s="16"/>
      <c r="AE8" s="16"/>
      <c r="AF8" s="16">
        <v>630</v>
      </c>
      <c r="AG8" s="37">
        <f t="shared" si="5"/>
        <v>25.01138952164009</v>
      </c>
      <c r="AH8" s="16" t="e">
        <f t="shared" si="0"/>
        <v>#DIV/0!</v>
      </c>
      <c r="AI8" s="16" t="e">
        <f t="shared" si="0"/>
        <v>#DIV/0!</v>
      </c>
      <c r="AJ8" s="16">
        <f t="shared" si="0"/>
        <v>25</v>
      </c>
      <c r="AK8" s="16">
        <f t="shared" si="0"/>
        <v>25</v>
      </c>
      <c r="AL8" s="16" t="e">
        <f t="shared" si="0"/>
        <v>#DIV/0!</v>
      </c>
      <c r="AM8" s="16" t="e">
        <f t="shared" si="0"/>
        <v>#DIV/0!</v>
      </c>
      <c r="AN8" s="16" t="e">
        <f t="shared" si="0"/>
        <v>#DIV/0!</v>
      </c>
      <c r="AO8" s="16">
        <f t="shared" si="0"/>
        <v>25.2</v>
      </c>
      <c r="AP8" s="16">
        <v>1000</v>
      </c>
      <c r="AQ8" s="16">
        <v>1000</v>
      </c>
      <c r="AR8" s="18">
        <f t="shared" si="6"/>
        <v>100</v>
      </c>
      <c r="AS8" s="16">
        <v>4000</v>
      </c>
      <c r="AT8" s="16">
        <v>4000</v>
      </c>
      <c r="AU8" s="18">
        <f t="shared" si="7"/>
        <v>100</v>
      </c>
      <c r="AV8" s="18">
        <v>400</v>
      </c>
      <c r="AW8" s="16">
        <v>210</v>
      </c>
      <c r="AX8" s="18">
        <f t="shared" si="8"/>
        <v>52.5</v>
      </c>
      <c r="AY8" s="16">
        <v>1040</v>
      </c>
      <c r="AZ8" s="16">
        <v>260</v>
      </c>
      <c r="BA8" s="18">
        <f t="shared" si="9"/>
        <v>25</v>
      </c>
      <c r="BB8" s="27"/>
      <c r="BC8" s="27"/>
      <c r="BD8" s="38"/>
      <c r="BE8" s="27"/>
      <c r="BF8" s="39"/>
    </row>
    <row r="9" spans="1:58" s="11" customFormat="1" ht="49.5" customHeight="1" outlineLevel="1">
      <c r="A9" s="10">
        <v>6</v>
      </c>
      <c r="B9" s="10" t="s">
        <v>5</v>
      </c>
      <c r="C9" s="33">
        <v>1800</v>
      </c>
      <c r="D9" s="16">
        <f t="shared" si="1"/>
        <v>847</v>
      </c>
      <c r="E9" s="18">
        <f t="shared" si="2"/>
        <v>47.05555555555556</v>
      </c>
      <c r="F9" s="16">
        <v>140</v>
      </c>
      <c r="G9" s="16"/>
      <c r="H9" s="16">
        <v>266</v>
      </c>
      <c r="I9" s="16">
        <v>249</v>
      </c>
      <c r="J9" s="16">
        <v>132</v>
      </c>
      <c r="K9" s="16"/>
      <c r="L9" s="16"/>
      <c r="M9" s="16">
        <v>60</v>
      </c>
      <c r="N9" s="16">
        <f t="shared" si="3"/>
        <v>672</v>
      </c>
      <c r="O9" s="18">
        <f>N9/D9*100</f>
        <v>79.33884297520662</v>
      </c>
      <c r="P9" s="16"/>
      <c r="Q9" s="16"/>
      <c r="R9" s="16">
        <v>266</v>
      </c>
      <c r="S9" s="16">
        <v>224</v>
      </c>
      <c r="T9" s="16">
        <v>132</v>
      </c>
      <c r="U9" s="16"/>
      <c r="V9" s="16"/>
      <c r="W9" s="16">
        <v>50</v>
      </c>
      <c r="X9" s="16">
        <f t="shared" si="4"/>
        <v>25203</v>
      </c>
      <c r="Y9" s="16"/>
      <c r="Z9" s="16"/>
      <c r="AA9" s="16">
        <v>9933</v>
      </c>
      <c r="AB9" s="16">
        <v>8860</v>
      </c>
      <c r="AC9" s="16">
        <v>5410</v>
      </c>
      <c r="AD9" s="16"/>
      <c r="AE9" s="16"/>
      <c r="AF9" s="16">
        <v>1000</v>
      </c>
      <c r="AG9" s="37">
        <f t="shared" si="5"/>
        <v>37.504464285714285</v>
      </c>
      <c r="AH9" s="16" t="e">
        <f t="shared" si="0"/>
        <v>#DIV/0!</v>
      </c>
      <c r="AI9" s="16" t="e">
        <f t="shared" si="0"/>
        <v>#DIV/0!</v>
      </c>
      <c r="AJ9" s="16">
        <f t="shared" si="0"/>
        <v>37.3421052631579</v>
      </c>
      <c r="AK9" s="16">
        <f t="shared" si="0"/>
        <v>39.55357142857143</v>
      </c>
      <c r="AL9" s="16">
        <f t="shared" si="0"/>
        <v>40.984848484848484</v>
      </c>
      <c r="AM9" s="16" t="e">
        <f t="shared" si="0"/>
        <v>#DIV/0!</v>
      </c>
      <c r="AN9" s="16" t="e">
        <f t="shared" si="0"/>
        <v>#DIV/0!</v>
      </c>
      <c r="AO9" s="16">
        <f t="shared" si="0"/>
        <v>20</v>
      </c>
      <c r="AP9" s="16">
        <v>100</v>
      </c>
      <c r="AQ9" s="16">
        <v>305</v>
      </c>
      <c r="AR9" s="18">
        <f t="shared" si="6"/>
        <v>305</v>
      </c>
      <c r="AS9" s="16">
        <v>3000</v>
      </c>
      <c r="AT9" s="16">
        <v>3200</v>
      </c>
      <c r="AU9" s="18">
        <f t="shared" si="7"/>
        <v>106.66666666666667</v>
      </c>
      <c r="AV9" s="18">
        <v>750</v>
      </c>
      <c r="AW9" s="16">
        <v>500</v>
      </c>
      <c r="AX9" s="18">
        <f t="shared" si="8"/>
        <v>66.66666666666666</v>
      </c>
      <c r="AY9" s="16">
        <v>1550</v>
      </c>
      <c r="AZ9" s="16">
        <v>340</v>
      </c>
      <c r="BA9" s="18">
        <f t="shared" si="9"/>
        <v>21.935483870967744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8</v>
      </c>
      <c r="B10" s="10" t="s">
        <v>6</v>
      </c>
      <c r="C10" s="33">
        <v>665</v>
      </c>
      <c r="D10" s="16">
        <f t="shared" si="1"/>
        <v>591</v>
      </c>
      <c r="E10" s="18">
        <f t="shared" si="2"/>
        <v>88.87218045112782</v>
      </c>
      <c r="F10" s="16"/>
      <c r="G10" s="16">
        <v>170</v>
      </c>
      <c r="H10" s="16">
        <v>111</v>
      </c>
      <c r="I10" s="16">
        <v>245</v>
      </c>
      <c r="J10" s="16">
        <v>65</v>
      </c>
      <c r="K10" s="16"/>
      <c r="L10" s="16"/>
      <c r="M10" s="16"/>
      <c r="N10" s="16">
        <f t="shared" si="3"/>
        <v>591</v>
      </c>
      <c r="O10" s="18">
        <f aca="true" t="shared" si="10" ref="O10:O28">N10/D10*100</f>
        <v>100</v>
      </c>
      <c r="P10" s="16"/>
      <c r="Q10" s="16">
        <v>170</v>
      </c>
      <c r="R10" s="16">
        <v>111</v>
      </c>
      <c r="S10" s="16">
        <v>245</v>
      </c>
      <c r="T10" s="16">
        <v>65</v>
      </c>
      <c r="U10" s="16"/>
      <c r="V10" s="16"/>
      <c r="W10" s="16"/>
      <c r="X10" s="16">
        <f t="shared" si="4"/>
        <v>23700</v>
      </c>
      <c r="Y10" s="16"/>
      <c r="Z10" s="16">
        <v>4750</v>
      </c>
      <c r="AA10" s="16">
        <v>5700</v>
      </c>
      <c r="AB10" s="16">
        <v>10800</v>
      </c>
      <c r="AC10" s="16">
        <v>2450</v>
      </c>
      <c r="AD10" s="16"/>
      <c r="AE10" s="16"/>
      <c r="AF10" s="16"/>
      <c r="AG10" s="37">
        <f t="shared" si="5"/>
        <v>40.101522842639596</v>
      </c>
      <c r="AH10" s="16" t="e">
        <f t="shared" si="0"/>
        <v>#DIV/0!</v>
      </c>
      <c r="AI10" s="16">
        <f t="shared" si="0"/>
        <v>27.941176470588236</v>
      </c>
      <c r="AJ10" s="16">
        <f t="shared" si="0"/>
        <v>51.351351351351354</v>
      </c>
      <c r="AK10" s="16">
        <f t="shared" si="0"/>
        <v>44.08163265306123</v>
      </c>
      <c r="AL10" s="16">
        <f t="shared" si="0"/>
        <v>37.69230769230769</v>
      </c>
      <c r="AM10" s="16" t="e">
        <f t="shared" si="0"/>
        <v>#DIV/0!</v>
      </c>
      <c r="AN10" s="16" t="e">
        <f t="shared" si="0"/>
        <v>#DIV/0!</v>
      </c>
      <c r="AO10" s="16" t="e">
        <f t="shared" si="0"/>
        <v>#DIV/0!</v>
      </c>
      <c r="AP10" s="16">
        <v>90</v>
      </c>
      <c r="AQ10" s="16">
        <v>95</v>
      </c>
      <c r="AR10" s="18">
        <f t="shared" si="6"/>
        <v>105.55555555555556</v>
      </c>
      <c r="AS10" s="16">
        <v>1873</v>
      </c>
      <c r="AT10" s="16">
        <v>2360</v>
      </c>
      <c r="AU10" s="18">
        <f t="shared" si="7"/>
        <v>126.00106780565936</v>
      </c>
      <c r="AV10" s="18">
        <v>200</v>
      </c>
      <c r="AW10" s="16">
        <v>200</v>
      </c>
      <c r="AX10" s="18">
        <f t="shared" si="8"/>
        <v>100</v>
      </c>
      <c r="AY10" s="16">
        <v>740</v>
      </c>
      <c r="AZ10" s="16">
        <v>170</v>
      </c>
      <c r="BA10" s="18">
        <f t="shared" si="9"/>
        <v>22.972972972972975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9</v>
      </c>
      <c r="B11" s="10" t="s">
        <v>7</v>
      </c>
      <c r="C11" s="33">
        <v>850</v>
      </c>
      <c r="D11" s="16">
        <f t="shared" si="1"/>
        <v>440</v>
      </c>
      <c r="E11" s="18">
        <f t="shared" si="2"/>
        <v>51.76470588235295</v>
      </c>
      <c r="F11" s="16"/>
      <c r="G11" s="16"/>
      <c r="H11" s="16">
        <v>200</v>
      </c>
      <c r="I11" s="16">
        <v>240</v>
      </c>
      <c r="J11" s="16"/>
      <c r="K11" s="16"/>
      <c r="L11" s="16"/>
      <c r="M11" s="16"/>
      <c r="N11" s="16">
        <f t="shared" si="3"/>
        <v>440</v>
      </c>
      <c r="O11" s="18">
        <f t="shared" si="10"/>
        <v>100</v>
      </c>
      <c r="P11" s="16"/>
      <c r="Q11" s="16"/>
      <c r="R11" s="16">
        <v>200</v>
      </c>
      <c r="S11" s="16">
        <v>240</v>
      </c>
      <c r="T11" s="16"/>
      <c r="U11" s="16"/>
      <c r="V11" s="16"/>
      <c r="W11" s="16"/>
      <c r="X11" s="16">
        <f t="shared" si="4"/>
        <v>15400</v>
      </c>
      <c r="Y11" s="16"/>
      <c r="Z11" s="16"/>
      <c r="AA11" s="16">
        <v>7400</v>
      </c>
      <c r="AB11" s="16">
        <v>8000</v>
      </c>
      <c r="AC11" s="16"/>
      <c r="AD11" s="16"/>
      <c r="AE11" s="16"/>
      <c r="AF11" s="16"/>
      <c r="AG11" s="37">
        <f t="shared" si="5"/>
        <v>35</v>
      </c>
      <c r="AH11" s="16" t="e">
        <f t="shared" si="0"/>
        <v>#DIV/0!</v>
      </c>
      <c r="AI11" s="16" t="e">
        <f t="shared" si="0"/>
        <v>#DIV/0!</v>
      </c>
      <c r="AJ11" s="16">
        <f t="shared" si="0"/>
        <v>37</v>
      </c>
      <c r="AK11" s="16">
        <f t="shared" si="0"/>
        <v>33.333333333333336</v>
      </c>
      <c r="AL11" s="16" t="e">
        <f t="shared" si="0"/>
        <v>#DIV/0!</v>
      </c>
      <c r="AM11" s="16" t="e">
        <f t="shared" si="0"/>
        <v>#DIV/0!</v>
      </c>
      <c r="AN11" s="16" t="e">
        <f t="shared" si="0"/>
        <v>#DIV/0!</v>
      </c>
      <c r="AO11" s="16" t="e">
        <f t="shared" si="0"/>
        <v>#DIV/0!</v>
      </c>
      <c r="AP11" s="16">
        <v>70</v>
      </c>
      <c r="AQ11" s="16">
        <v>150</v>
      </c>
      <c r="AR11" s="18">
        <f t="shared" si="6"/>
        <v>214.28571428571428</v>
      </c>
      <c r="AS11" s="16"/>
      <c r="AT11" s="16"/>
      <c r="AU11" s="18"/>
      <c r="AV11" s="18">
        <v>200</v>
      </c>
      <c r="AW11" s="16">
        <v>80</v>
      </c>
      <c r="AX11" s="18">
        <f t="shared" si="8"/>
        <v>40</v>
      </c>
      <c r="AY11" s="16">
        <v>650</v>
      </c>
      <c r="AZ11" s="16">
        <v>220</v>
      </c>
      <c r="BA11" s="18">
        <f t="shared" si="9"/>
        <v>33.84615384615385</v>
      </c>
      <c r="BB11" s="27">
        <v>50</v>
      </c>
      <c r="BC11" s="27"/>
      <c r="BD11" s="38">
        <f>BC11/BB11*100</f>
        <v>0</v>
      </c>
      <c r="BE11" s="27"/>
      <c r="BF11" s="39" t="e">
        <f>BE11/BC11*10</f>
        <v>#DIV/0!</v>
      </c>
    </row>
    <row r="12" spans="1:58" s="11" customFormat="1" ht="49.5" customHeight="1" outlineLevel="1">
      <c r="A12" s="10">
        <v>11</v>
      </c>
      <c r="B12" s="10" t="s">
        <v>9</v>
      </c>
      <c r="C12" s="33">
        <v>892</v>
      </c>
      <c r="D12" s="16">
        <f t="shared" si="1"/>
        <v>450</v>
      </c>
      <c r="E12" s="18">
        <f t="shared" si="2"/>
        <v>50.44843049327354</v>
      </c>
      <c r="F12" s="16"/>
      <c r="G12" s="16"/>
      <c r="H12" s="16">
        <v>70</v>
      </c>
      <c r="I12" s="16">
        <v>380</v>
      </c>
      <c r="J12" s="16"/>
      <c r="K12" s="16"/>
      <c r="L12" s="16"/>
      <c r="M12" s="16"/>
      <c r="N12" s="16">
        <f t="shared" si="3"/>
        <v>450</v>
      </c>
      <c r="O12" s="18">
        <f t="shared" si="10"/>
        <v>100</v>
      </c>
      <c r="P12" s="16"/>
      <c r="Q12" s="16"/>
      <c r="R12" s="16">
        <v>70</v>
      </c>
      <c r="S12" s="16">
        <v>380</v>
      </c>
      <c r="T12" s="16"/>
      <c r="U12" s="16"/>
      <c r="V12" s="16"/>
      <c r="W12" s="16"/>
      <c r="X12" s="16">
        <f t="shared" si="4"/>
        <v>15800</v>
      </c>
      <c r="Y12" s="16"/>
      <c r="Z12" s="16"/>
      <c r="AA12" s="16">
        <v>3100</v>
      </c>
      <c r="AB12" s="16">
        <v>12700</v>
      </c>
      <c r="AC12" s="16"/>
      <c r="AD12" s="16"/>
      <c r="AE12" s="16"/>
      <c r="AF12" s="16"/>
      <c r="AG12" s="37">
        <f t="shared" si="5"/>
        <v>35.111111111111114</v>
      </c>
      <c r="AH12" s="16" t="e">
        <f t="shared" si="0"/>
        <v>#DIV/0!</v>
      </c>
      <c r="AI12" s="16" t="e">
        <f t="shared" si="0"/>
        <v>#DIV/0!</v>
      </c>
      <c r="AJ12" s="16">
        <f t="shared" si="0"/>
        <v>44.285714285714285</v>
      </c>
      <c r="AK12" s="16">
        <f t="shared" si="0"/>
        <v>33.421052631578945</v>
      </c>
      <c r="AL12" s="16" t="e">
        <f t="shared" si="0"/>
        <v>#DIV/0!</v>
      </c>
      <c r="AM12" s="16" t="e">
        <f t="shared" si="0"/>
        <v>#DIV/0!</v>
      </c>
      <c r="AN12" s="16" t="e">
        <f t="shared" si="0"/>
        <v>#DIV/0!</v>
      </c>
      <c r="AO12" s="16" t="e">
        <f t="shared" si="0"/>
        <v>#DIV/0!</v>
      </c>
      <c r="AP12" s="16">
        <v>60</v>
      </c>
      <c r="AQ12" s="16">
        <v>100</v>
      </c>
      <c r="AR12" s="18">
        <f t="shared" si="6"/>
        <v>166.66666666666669</v>
      </c>
      <c r="AS12" s="16"/>
      <c r="AT12" s="16"/>
      <c r="AU12" s="18"/>
      <c r="AV12" s="18">
        <v>300</v>
      </c>
      <c r="AW12" s="16">
        <v>300</v>
      </c>
      <c r="AX12" s="18">
        <f t="shared" si="8"/>
        <v>100</v>
      </c>
      <c r="AY12" s="16">
        <v>400</v>
      </c>
      <c r="AZ12" s="16"/>
      <c r="BA12" s="18">
        <f t="shared" si="9"/>
        <v>0</v>
      </c>
      <c r="BB12" s="27"/>
      <c r="BC12" s="27"/>
      <c r="BD12" s="38"/>
      <c r="BE12" s="27"/>
      <c r="BF12" s="39"/>
    </row>
    <row r="13" spans="1:58" s="11" customFormat="1" ht="49.5" customHeight="1" outlineLevel="1">
      <c r="A13" s="10">
        <v>12</v>
      </c>
      <c r="B13" s="10" t="s">
        <v>10</v>
      </c>
      <c r="C13" s="33">
        <v>625</v>
      </c>
      <c r="D13" s="16">
        <f t="shared" si="1"/>
        <v>480</v>
      </c>
      <c r="E13" s="18">
        <f t="shared" si="2"/>
        <v>76.8</v>
      </c>
      <c r="F13" s="16"/>
      <c r="G13" s="16">
        <v>60</v>
      </c>
      <c r="H13" s="16">
        <v>100</v>
      </c>
      <c r="I13" s="16">
        <v>230</v>
      </c>
      <c r="J13" s="16">
        <v>20</v>
      </c>
      <c r="K13" s="16">
        <v>60</v>
      </c>
      <c r="L13" s="16"/>
      <c r="M13" s="16">
        <v>10</v>
      </c>
      <c r="N13" s="16">
        <f t="shared" si="3"/>
        <v>448</v>
      </c>
      <c r="O13" s="18">
        <f t="shared" si="10"/>
        <v>93.33333333333333</v>
      </c>
      <c r="P13" s="16"/>
      <c r="Q13" s="16">
        <v>28</v>
      </c>
      <c r="R13" s="16">
        <v>100</v>
      </c>
      <c r="S13" s="16">
        <v>230</v>
      </c>
      <c r="T13" s="16">
        <v>20</v>
      </c>
      <c r="U13" s="16">
        <v>60</v>
      </c>
      <c r="V13" s="16"/>
      <c r="W13" s="16">
        <v>10</v>
      </c>
      <c r="X13" s="16">
        <f t="shared" si="4"/>
        <v>20159</v>
      </c>
      <c r="Y13" s="16"/>
      <c r="Z13" s="16">
        <v>959</v>
      </c>
      <c r="AA13" s="16">
        <v>5636</v>
      </c>
      <c r="AB13" s="16">
        <v>10455</v>
      </c>
      <c r="AC13" s="16">
        <v>860</v>
      </c>
      <c r="AD13" s="16">
        <v>1875</v>
      </c>
      <c r="AE13" s="16"/>
      <c r="AF13" s="16">
        <v>374</v>
      </c>
      <c r="AG13" s="37">
        <f t="shared" si="5"/>
        <v>44.997767857142854</v>
      </c>
      <c r="AH13" s="16" t="e">
        <f t="shared" si="0"/>
        <v>#DIV/0!</v>
      </c>
      <c r="AI13" s="16">
        <f t="shared" si="0"/>
        <v>34.25</v>
      </c>
      <c r="AJ13" s="16">
        <f t="shared" si="0"/>
        <v>56.36</v>
      </c>
      <c r="AK13" s="16">
        <f t="shared" si="0"/>
        <v>45.45652173913044</v>
      </c>
      <c r="AL13" s="16">
        <f t="shared" si="0"/>
        <v>43</v>
      </c>
      <c r="AM13" s="16">
        <f t="shared" si="0"/>
        <v>31.25</v>
      </c>
      <c r="AN13" s="16" t="e">
        <f t="shared" si="0"/>
        <v>#DIV/0!</v>
      </c>
      <c r="AO13" s="16">
        <f t="shared" si="0"/>
        <v>37.4</v>
      </c>
      <c r="AP13" s="16">
        <v>300</v>
      </c>
      <c r="AQ13" s="16">
        <v>458</v>
      </c>
      <c r="AR13" s="18">
        <f t="shared" si="6"/>
        <v>152.66666666666666</v>
      </c>
      <c r="AS13" s="16">
        <v>1400</v>
      </c>
      <c r="AT13" s="16">
        <v>2403</v>
      </c>
      <c r="AU13" s="18">
        <f t="shared" si="7"/>
        <v>171.64285714285714</v>
      </c>
      <c r="AV13" s="18">
        <v>200</v>
      </c>
      <c r="AW13" s="16">
        <v>200</v>
      </c>
      <c r="AX13" s="18">
        <f t="shared" si="8"/>
        <v>100</v>
      </c>
      <c r="AY13" s="16">
        <v>840</v>
      </c>
      <c r="AZ13" s="16">
        <v>210</v>
      </c>
      <c r="BA13" s="18">
        <f t="shared" si="9"/>
        <v>25</v>
      </c>
      <c r="BB13" s="27"/>
      <c r="BC13" s="27"/>
      <c r="BD13" s="38"/>
      <c r="BE13" s="27"/>
      <c r="BF13" s="39"/>
    </row>
    <row r="14" spans="1:58" s="13" customFormat="1" ht="49.5" customHeight="1">
      <c r="A14" s="10">
        <v>14</v>
      </c>
      <c r="B14" s="10" t="s">
        <v>12</v>
      </c>
      <c r="C14" s="33">
        <v>1305</v>
      </c>
      <c r="D14" s="16">
        <f>F14+G14+H14+I14+J14+K14+L14+M14</f>
        <v>776</v>
      </c>
      <c r="E14" s="18">
        <f>D14/C14*100</f>
        <v>59.46360153256705</v>
      </c>
      <c r="F14" s="16"/>
      <c r="G14" s="16"/>
      <c r="H14" s="16">
        <v>350</v>
      </c>
      <c r="I14" s="16">
        <v>280</v>
      </c>
      <c r="J14" s="16"/>
      <c r="K14" s="16">
        <v>126</v>
      </c>
      <c r="L14" s="16"/>
      <c r="M14" s="16">
        <v>20</v>
      </c>
      <c r="N14" s="16">
        <f>P14+Q14+R14+S14+T14+U14+V14+W14</f>
        <v>676</v>
      </c>
      <c r="O14" s="18">
        <f>N14/D14*100</f>
        <v>87.11340206185567</v>
      </c>
      <c r="P14" s="16"/>
      <c r="Q14" s="16"/>
      <c r="R14" s="16">
        <v>255</v>
      </c>
      <c r="S14" s="16">
        <v>280</v>
      </c>
      <c r="T14" s="16"/>
      <c r="U14" s="16">
        <v>126</v>
      </c>
      <c r="V14" s="16"/>
      <c r="W14" s="16">
        <v>15</v>
      </c>
      <c r="X14" s="16">
        <f>Y14+Z14+AA14+AB14+AC14+AD14+AE14+AF14</f>
        <v>29313</v>
      </c>
      <c r="Y14" s="16"/>
      <c r="Z14" s="16"/>
      <c r="AA14" s="16">
        <v>14275</v>
      </c>
      <c r="AB14" s="16">
        <v>10514</v>
      </c>
      <c r="AC14" s="16"/>
      <c r="AD14" s="16">
        <v>4058</v>
      </c>
      <c r="AE14" s="16"/>
      <c r="AF14" s="16">
        <v>466</v>
      </c>
      <c r="AG14" s="37">
        <f>X14/N14</f>
        <v>43.362426035502956</v>
      </c>
      <c r="AH14" s="16" t="e">
        <f aca="true" t="shared" si="11" ref="AH14:AO17">Y14/P14</f>
        <v>#DIV/0!</v>
      </c>
      <c r="AI14" s="16" t="e">
        <f t="shared" si="11"/>
        <v>#DIV/0!</v>
      </c>
      <c r="AJ14" s="16">
        <f t="shared" si="11"/>
        <v>55.98039215686274</v>
      </c>
      <c r="AK14" s="16">
        <f t="shared" si="11"/>
        <v>37.55</v>
      </c>
      <c r="AL14" s="16" t="e">
        <f t="shared" si="11"/>
        <v>#DIV/0!</v>
      </c>
      <c r="AM14" s="16">
        <f t="shared" si="11"/>
        <v>32.20634920634921</v>
      </c>
      <c r="AN14" s="16" t="e">
        <f t="shared" si="11"/>
        <v>#DIV/0!</v>
      </c>
      <c r="AO14" s="16">
        <f t="shared" si="11"/>
        <v>31.066666666666666</v>
      </c>
      <c r="AP14" s="16">
        <v>300</v>
      </c>
      <c r="AQ14" s="16">
        <v>320</v>
      </c>
      <c r="AR14" s="18">
        <f>AQ14/AP14*100</f>
        <v>106.66666666666667</v>
      </c>
      <c r="AS14" s="16">
        <v>3000</v>
      </c>
      <c r="AT14" s="16">
        <v>6500</v>
      </c>
      <c r="AU14" s="18">
        <f>AT14/AS14*100</f>
        <v>216.66666666666666</v>
      </c>
      <c r="AV14" s="18">
        <v>600</v>
      </c>
      <c r="AW14" s="16">
        <v>360</v>
      </c>
      <c r="AX14" s="18">
        <f>AW14/AV14*100</f>
        <v>60</v>
      </c>
      <c r="AY14" s="31">
        <v>1340</v>
      </c>
      <c r="AZ14" s="31">
        <v>200</v>
      </c>
      <c r="BA14" s="18">
        <f>AZ14/AY14*100</f>
        <v>14.925373134328357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14</v>
      </c>
      <c r="B15" s="10" t="s">
        <v>11</v>
      </c>
      <c r="C15" s="33">
        <v>531</v>
      </c>
      <c r="D15" s="16">
        <f>F15+G15+H15+I15+J15+K15+L15+M15</f>
        <v>500</v>
      </c>
      <c r="E15" s="18">
        <f>D15/C15*100</f>
        <v>94.16195856873823</v>
      </c>
      <c r="F15" s="16"/>
      <c r="G15" s="16">
        <v>120</v>
      </c>
      <c r="H15" s="16">
        <v>150</v>
      </c>
      <c r="I15" s="16">
        <v>140</v>
      </c>
      <c r="J15" s="16">
        <v>30</v>
      </c>
      <c r="K15" s="16">
        <v>60</v>
      </c>
      <c r="L15" s="16"/>
      <c r="M15" s="16"/>
      <c r="N15" s="16">
        <f>P15+Q15+R15+S15+T15+U15+V15+W15</f>
        <v>448</v>
      </c>
      <c r="O15" s="18">
        <f>N15/D15*100</f>
        <v>89.60000000000001</v>
      </c>
      <c r="P15" s="16"/>
      <c r="Q15" s="16">
        <v>68</v>
      </c>
      <c r="R15" s="16">
        <v>150</v>
      </c>
      <c r="S15" s="16">
        <v>140</v>
      </c>
      <c r="T15" s="16">
        <v>30</v>
      </c>
      <c r="U15" s="16">
        <v>60</v>
      </c>
      <c r="V15" s="16"/>
      <c r="W15" s="16"/>
      <c r="X15" s="16">
        <f>Y15+Z15+AA15+AB15+AC15+AD15+AE15+AF15</f>
        <v>13736</v>
      </c>
      <c r="Y15" s="16"/>
      <c r="Z15" s="16">
        <v>2200</v>
      </c>
      <c r="AA15" s="16">
        <v>3137</v>
      </c>
      <c r="AB15" s="16">
        <v>5300</v>
      </c>
      <c r="AC15" s="16">
        <v>1485</v>
      </c>
      <c r="AD15" s="16">
        <v>1614</v>
      </c>
      <c r="AE15" s="16"/>
      <c r="AF15" s="16"/>
      <c r="AG15" s="37">
        <f>X15/N15</f>
        <v>30.660714285714285</v>
      </c>
      <c r="AH15" s="16" t="e">
        <f t="shared" si="11"/>
        <v>#DIV/0!</v>
      </c>
      <c r="AI15" s="16">
        <f t="shared" si="11"/>
        <v>32.35294117647059</v>
      </c>
      <c r="AJ15" s="16">
        <f t="shared" si="11"/>
        <v>20.913333333333334</v>
      </c>
      <c r="AK15" s="16">
        <f t="shared" si="11"/>
        <v>37.857142857142854</v>
      </c>
      <c r="AL15" s="16">
        <f t="shared" si="11"/>
        <v>49.5</v>
      </c>
      <c r="AM15" s="16">
        <f t="shared" si="11"/>
        <v>26.9</v>
      </c>
      <c r="AN15" s="16" t="e">
        <f t="shared" si="11"/>
        <v>#DIV/0!</v>
      </c>
      <c r="AO15" s="16" t="e">
        <f t="shared" si="11"/>
        <v>#DIV/0!</v>
      </c>
      <c r="AP15" s="16">
        <v>100</v>
      </c>
      <c r="AQ15" s="16">
        <v>764</v>
      </c>
      <c r="AR15" s="18">
        <f>AQ15/AP15*100</f>
        <v>764</v>
      </c>
      <c r="AS15" s="16">
        <v>3850</v>
      </c>
      <c r="AT15" s="16">
        <v>8228</v>
      </c>
      <c r="AU15" s="18">
        <f>AT15/AS15*100</f>
        <v>213.7142857142857</v>
      </c>
      <c r="AV15" s="18">
        <v>101</v>
      </c>
      <c r="AW15" s="16"/>
      <c r="AX15" s="18">
        <f>AW15/AV15*100</f>
        <v>0</v>
      </c>
      <c r="AY15" s="16">
        <v>530</v>
      </c>
      <c r="AZ15" s="16">
        <v>80</v>
      </c>
      <c r="BA15" s="18">
        <f>AZ15/AY15*100</f>
        <v>15.09433962264151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10</v>
      </c>
      <c r="B16" s="10" t="s">
        <v>8</v>
      </c>
      <c r="C16" s="33">
        <v>978</v>
      </c>
      <c r="D16" s="16">
        <f>F16+G16+H16+I16+J16+K16+L16+M16</f>
        <v>519</v>
      </c>
      <c r="E16" s="18">
        <f>D16/C16*100</f>
        <v>53.06748466257669</v>
      </c>
      <c r="F16" s="16"/>
      <c r="G16" s="16"/>
      <c r="H16" s="16">
        <v>215</v>
      </c>
      <c r="I16" s="16">
        <v>264</v>
      </c>
      <c r="J16" s="16"/>
      <c r="K16" s="16">
        <v>40</v>
      </c>
      <c r="L16" s="16"/>
      <c r="M16" s="16"/>
      <c r="N16" s="16">
        <f>P16+Q16+R16+S16+T16+U16+V16+W16</f>
        <v>519</v>
      </c>
      <c r="O16" s="18">
        <f>N16/D16*100</f>
        <v>100</v>
      </c>
      <c r="P16" s="16"/>
      <c r="Q16" s="16"/>
      <c r="R16" s="16">
        <v>215</v>
      </c>
      <c r="S16" s="16">
        <v>264</v>
      </c>
      <c r="T16" s="16"/>
      <c r="U16" s="16">
        <v>40</v>
      </c>
      <c r="V16" s="16"/>
      <c r="W16" s="16"/>
      <c r="X16" s="16">
        <f>Y16+Z16+AA16+AB16+AC16+AD16+AE16+AF16</f>
        <v>18200</v>
      </c>
      <c r="Y16" s="16"/>
      <c r="Z16" s="16"/>
      <c r="AA16" s="16">
        <v>8299</v>
      </c>
      <c r="AB16" s="16">
        <v>8821</v>
      </c>
      <c r="AC16" s="16"/>
      <c r="AD16" s="16">
        <v>1080</v>
      </c>
      <c r="AE16" s="16"/>
      <c r="AF16" s="16"/>
      <c r="AG16" s="37">
        <f>X16/N16</f>
        <v>35.067437379576106</v>
      </c>
      <c r="AH16" s="16" t="e">
        <f t="shared" si="11"/>
        <v>#DIV/0!</v>
      </c>
      <c r="AI16" s="16" t="e">
        <f t="shared" si="11"/>
        <v>#DIV/0!</v>
      </c>
      <c r="AJ16" s="16">
        <f t="shared" si="11"/>
        <v>38.6</v>
      </c>
      <c r="AK16" s="16">
        <f t="shared" si="11"/>
        <v>33.41287878787879</v>
      </c>
      <c r="AL16" s="16" t="e">
        <f t="shared" si="11"/>
        <v>#DIV/0!</v>
      </c>
      <c r="AM16" s="16">
        <f t="shared" si="11"/>
        <v>27</v>
      </c>
      <c r="AN16" s="16" t="e">
        <f t="shared" si="11"/>
        <v>#DIV/0!</v>
      </c>
      <c r="AO16" s="16" t="e">
        <f t="shared" si="11"/>
        <v>#DIV/0!</v>
      </c>
      <c r="AP16" s="16">
        <v>30</v>
      </c>
      <c r="AQ16" s="16">
        <v>120</v>
      </c>
      <c r="AR16" s="18">
        <f>AQ16/AP16*100</f>
        <v>400</v>
      </c>
      <c r="AS16" s="16"/>
      <c r="AT16" s="16"/>
      <c r="AU16" s="18"/>
      <c r="AV16" s="18">
        <v>200</v>
      </c>
      <c r="AW16" s="16">
        <v>140</v>
      </c>
      <c r="AX16" s="18">
        <f>AW16/AV16*100</f>
        <v>70</v>
      </c>
      <c r="AY16" s="16">
        <v>820</v>
      </c>
      <c r="AZ16" s="16">
        <v>177</v>
      </c>
      <c r="BA16" s="18">
        <f>AZ16/AY16*100</f>
        <v>21.585365853658537</v>
      </c>
      <c r="BB16" s="27"/>
      <c r="BC16" s="27"/>
      <c r="BD16" s="38"/>
      <c r="BE16" s="27"/>
      <c r="BF16" s="39"/>
    </row>
    <row r="17" spans="1:58" s="11" customFormat="1" ht="49.5" customHeight="1" outlineLevel="1">
      <c r="A17" s="10">
        <v>4</v>
      </c>
      <c r="B17" s="14" t="s">
        <v>3</v>
      </c>
      <c r="C17" s="33">
        <v>868</v>
      </c>
      <c r="D17" s="16">
        <f>F17+G17+H17+I17+J17+K17+L17+M17</f>
        <v>365</v>
      </c>
      <c r="E17" s="18">
        <f>D17/C17*100</f>
        <v>42.05069124423963</v>
      </c>
      <c r="F17" s="16"/>
      <c r="G17" s="16">
        <v>70</v>
      </c>
      <c r="H17" s="16">
        <v>290</v>
      </c>
      <c r="I17" s="16">
        <v>5</v>
      </c>
      <c r="J17" s="16"/>
      <c r="K17" s="16"/>
      <c r="L17" s="16"/>
      <c r="M17" s="16"/>
      <c r="N17" s="16">
        <f>P17+Q17+R17+S17+T17+U17+V17+W17</f>
        <v>365</v>
      </c>
      <c r="O17" s="18">
        <f>N17/D17*100</f>
        <v>100</v>
      </c>
      <c r="P17" s="16"/>
      <c r="Q17" s="16">
        <v>70</v>
      </c>
      <c r="R17" s="16">
        <v>290</v>
      </c>
      <c r="S17" s="16">
        <v>5</v>
      </c>
      <c r="T17" s="16"/>
      <c r="U17" s="16"/>
      <c r="V17" s="16"/>
      <c r="W17" s="16"/>
      <c r="X17" s="16">
        <f>Y17+Z17+AA17+AB17+AC17+AD17+AE17+AF17</f>
        <v>15985</v>
      </c>
      <c r="Y17" s="16"/>
      <c r="Z17" s="16">
        <v>2660</v>
      </c>
      <c r="AA17" s="16">
        <v>13200</v>
      </c>
      <c r="AB17" s="16">
        <v>125</v>
      </c>
      <c r="AC17" s="16"/>
      <c r="AD17" s="16"/>
      <c r="AE17" s="16"/>
      <c r="AF17" s="16"/>
      <c r="AG17" s="37">
        <f>X17/N17</f>
        <v>43.794520547945204</v>
      </c>
      <c r="AH17" s="16" t="e">
        <f t="shared" si="11"/>
        <v>#DIV/0!</v>
      </c>
      <c r="AI17" s="16">
        <f t="shared" si="11"/>
        <v>38</v>
      </c>
      <c r="AJ17" s="16">
        <f t="shared" si="11"/>
        <v>45.51724137931034</v>
      </c>
      <c r="AK17" s="16">
        <f t="shared" si="11"/>
        <v>25</v>
      </c>
      <c r="AL17" s="16" t="e">
        <f t="shared" si="11"/>
        <v>#DIV/0!</v>
      </c>
      <c r="AM17" s="16" t="e">
        <f t="shared" si="11"/>
        <v>#DIV/0!</v>
      </c>
      <c r="AN17" s="16" t="e">
        <f t="shared" si="11"/>
        <v>#DIV/0!</v>
      </c>
      <c r="AO17" s="16" t="e">
        <f t="shared" si="11"/>
        <v>#DIV/0!</v>
      </c>
      <c r="AP17" s="16">
        <v>50</v>
      </c>
      <c r="AQ17" s="16">
        <v>60</v>
      </c>
      <c r="AR17" s="18">
        <f>AQ17/AP17*100</f>
        <v>120</v>
      </c>
      <c r="AS17" s="16"/>
      <c r="AT17" s="16"/>
      <c r="AU17" s="18"/>
      <c r="AV17" s="18">
        <v>300</v>
      </c>
      <c r="AW17" s="16">
        <v>300</v>
      </c>
      <c r="AX17" s="18">
        <f>AW17/AV17*100</f>
        <v>100</v>
      </c>
      <c r="AY17" s="16">
        <v>1480</v>
      </c>
      <c r="AZ17" s="16">
        <v>150</v>
      </c>
      <c r="BA17" s="18">
        <f>AZ17/AY17*100</f>
        <v>10.135135135135135</v>
      </c>
      <c r="BB17" s="27">
        <v>240</v>
      </c>
      <c r="BC17" s="27">
        <v>9</v>
      </c>
      <c r="BD17" s="38">
        <f>BC17/BB17*100</f>
        <v>3.75</v>
      </c>
      <c r="BE17" s="27">
        <v>225</v>
      </c>
      <c r="BF17" s="39">
        <f>BE17/BC17*10</f>
        <v>250</v>
      </c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1"/>
        <v>330</v>
      </c>
      <c r="E18" s="18">
        <f t="shared" si="2"/>
        <v>35.294117647058826</v>
      </c>
      <c r="F18" s="16">
        <v>60</v>
      </c>
      <c r="G18" s="12"/>
      <c r="H18" s="16">
        <v>25</v>
      </c>
      <c r="I18" s="16">
        <v>45</v>
      </c>
      <c r="J18" s="16">
        <v>100</v>
      </c>
      <c r="K18" s="16">
        <v>100</v>
      </c>
      <c r="L18" s="16"/>
      <c r="M18" s="16"/>
      <c r="N18" s="16">
        <f t="shared" si="3"/>
        <v>255</v>
      </c>
      <c r="O18" s="18">
        <f t="shared" si="10"/>
        <v>77.27272727272727</v>
      </c>
      <c r="P18" s="16"/>
      <c r="Q18" s="16"/>
      <c r="R18" s="16">
        <v>10</v>
      </c>
      <c r="S18" s="16">
        <v>45</v>
      </c>
      <c r="T18" s="16">
        <v>100</v>
      </c>
      <c r="U18" s="16">
        <v>100</v>
      </c>
      <c r="V18" s="16"/>
      <c r="W18" s="12"/>
      <c r="X18" s="16">
        <f t="shared" si="4"/>
        <v>8800</v>
      </c>
      <c r="Y18" s="12"/>
      <c r="Z18" s="12"/>
      <c r="AA18" s="16">
        <v>520</v>
      </c>
      <c r="AB18" s="16">
        <v>1580</v>
      </c>
      <c r="AC18" s="16">
        <v>3500</v>
      </c>
      <c r="AD18" s="16">
        <v>3200</v>
      </c>
      <c r="AE18" s="12"/>
      <c r="AF18" s="12"/>
      <c r="AG18" s="37">
        <f t="shared" si="5"/>
        <v>34.509803921568626</v>
      </c>
      <c r="AH18" s="16" t="e">
        <f t="shared" si="0"/>
        <v>#DIV/0!</v>
      </c>
      <c r="AI18" s="16" t="e">
        <f t="shared" si="0"/>
        <v>#DIV/0!</v>
      </c>
      <c r="AJ18" s="16">
        <f t="shared" si="0"/>
        <v>52</v>
      </c>
      <c r="AK18" s="16">
        <f t="shared" si="0"/>
        <v>35.111111111111114</v>
      </c>
      <c r="AL18" s="16">
        <f t="shared" si="0"/>
        <v>35</v>
      </c>
      <c r="AM18" s="16">
        <f t="shared" si="0"/>
        <v>32</v>
      </c>
      <c r="AN18" s="16" t="e">
        <f t="shared" si="0"/>
        <v>#DIV/0!</v>
      </c>
      <c r="AO18" s="16" t="e">
        <f t="shared" si="0"/>
        <v>#DIV/0!</v>
      </c>
      <c r="AP18" s="16">
        <v>600</v>
      </c>
      <c r="AQ18" s="16">
        <v>700</v>
      </c>
      <c r="AR18" s="18">
        <f t="shared" si="6"/>
        <v>116.66666666666667</v>
      </c>
      <c r="AS18" s="16">
        <v>1900</v>
      </c>
      <c r="AT18" s="16">
        <v>2500</v>
      </c>
      <c r="AU18" s="18">
        <f t="shared" si="7"/>
        <v>131.57894736842107</v>
      </c>
      <c r="AV18" s="18">
        <v>400</v>
      </c>
      <c r="AW18" s="16">
        <v>400</v>
      </c>
      <c r="AX18" s="18">
        <f t="shared" si="8"/>
        <v>100</v>
      </c>
      <c r="AY18" s="31">
        <v>780</v>
      </c>
      <c r="AZ18" s="31">
        <v>140</v>
      </c>
      <c r="BA18" s="18">
        <f t="shared" si="9"/>
        <v>17.94871794871795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1"/>
        <v>0</v>
      </c>
      <c r="E19" s="18">
        <f t="shared" si="2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3"/>
        <v>0</v>
      </c>
      <c r="O19" s="18" t="e">
        <f t="shared" si="10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4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5"/>
        <v>#DIV/0!</v>
      </c>
      <c r="AH19" s="16" t="e">
        <f t="shared" si="0"/>
        <v>#DIV/0!</v>
      </c>
      <c r="AI19" s="16" t="e">
        <f t="shared" si="0"/>
        <v>#DIV/0!</v>
      </c>
      <c r="AJ19" s="16" t="e">
        <f t="shared" si="0"/>
        <v>#DIV/0!</v>
      </c>
      <c r="AK19" s="16" t="e">
        <f t="shared" si="0"/>
        <v>#DIV/0!</v>
      </c>
      <c r="AL19" s="16" t="e">
        <f t="shared" si="0"/>
        <v>#DIV/0!</v>
      </c>
      <c r="AM19" s="16" t="e">
        <f t="shared" si="0"/>
        <v>#DIV/0!</v>
      </c>
      <c r="AN19" s="16" t="e">
        <f t="shared" si="0"/>
        <v>#DIV/0!</v>
      </c>
      <c r="AO19" s="16" t="e">
        <f t="shared" si="0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8"/>
        <v>100</v>
      </c>
      <c r="AY19" s="31">
        <v>770</v>
      </c>
      <c r="AZ19" s="36"/>
      <c r="BA19" s="18">
        <f t="shared" si="9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15456</v>
      </c>
      <c r="D20" s="12">
        <f>SUM(D5:D19)</f>
        <v>8224</v>
      </c>
      <c r="E20" s="29">
        <f t="shared" si="2"/>
        <v>53.20910973084886</v>
      </c>
      <c r="F20" s="28">
        <f aca="true" t="shared" si="12" ref="F20:M20">SUM(F5:F19)</f>
        <v>300</v>
      </c>
      <c r="G20" s="28">
        <f t="shared" si="12"/>
        <v>420</v>
      </c>
      <c r="H20" s="28">
        <f t="shared" si="12"/>
        <v>2609</v>
      </c>
      <c r="I20" s="28">
        <f t="shared" si="12"/>
        <v>3060</v>
      </c>
      <c r="J20" s="28">
        <f t="shared" si="12"/>
        <v>412</v>
      </c>
      <c r="K20" s="28">
        <f t="shared" si="12"/>
        <v>536</v>
      </c>
      <c r="L20" s="28">
        <f t="shared" si="12"/>
        <v>772</v>
      </c>
      <c r="M20" s="28">
        <f t="shared" si="12"/>
        <v>115</v>
      </c>
      <c r="N20" s="12">
        <f t="shared" si="3"/>
        <v>7521</v>
      </c>
      <c r="O20" s="19">
        <f t="shared" si="10"/>
        <v>91.45184824902724</v>
      </c>
      <c r="P20" s="28">
        <f aca="true" t="shared" si="13" ref="P20:W20">SUM(P5:P19)</f>
        <v>100</v>
      </c>
      <c r="Q20" s="28">
        <f t="shared" si="13"/>
        <v>336</v>
      </c>
      <c r="R20" s="28">
        <f t="shared" si="13"/>
        <v>2462</v>
      </c>
      <c r="S20" s="28">
        <f t="shared" si="13"/>
        <v>2803</v>
      </c>
      <c r="T20" s="28">
        <f t="shared" si="13"/>
        <v>412</v>
      </c>
      <c r="U20" s="28">
        <f t="shared" si="13"/>
        <v>536</v>
      </c>
      <c r="V20" s="28">
        <f t="shared" si="13"/>
        <v>772</v>
      </c>
      <c r="W20" s="28">
        <f t="shared" si="13"/>
        <v>100</v>
      </c>
      <c r="X20" s="12">
        <f t="shared" si="4"/>
        <v>276243</v>
      </c>
      <c r="Y20" s="28">
        <f aca="true" t="shared" si="14" ref="Y20:AF20">SUM(Y5:Y19)</f>
        <v>3202</v>
      </c>
      <c r="Z20" s="28">
        <f t="shared" si="14"/>
        <v>10569</v>
      </c>
      <c r="AA20" s="28">
        <f t="shared" si="14"/>
        <v>94749</v>
      </c>
      <c r="AB20" s="28">
        <f t="shared" si="14"/>
        <v>106450</v>
      </c>
      <c r="AC20" s="28">
        <f t="shared" si="14"/>
        <v>17097</v>
      </c>
      <c r="AD20" s="28">
        <f t="shared" si="14"/>
        <v>15712</v>
      </c>
      <c r="AE20" s="28">
        <f t="shared" si="14"/>
        <v>25994</v>
      </c>
      <c r="AF20" s="28">
        <f t="shared" si="14"/>
        <v>2470</v>
      </c>
      <c r="AG20" s="40">
        <f t="shared" si="5"/>
        <v>36.72955723972876</v>
      </c>
      <c r="AH20" s="12">
        <f aca="true" t="shared" si="15" ref="AH20:AO26">Y20/P20</f>
        <v>32.02</v>
      </c>
      <c r="AI20" s="12">
        <f t="shared" si="15"/>
        <v>31.455357142857142</v>
      </c>
      <c r="AJ20" s="12">
        <f t="shared" si="15"/>
        <v>38.484565393988625</v>
      </c>
      <c r="AK20" s="12">
        <f t="shared" si="15"/>
        <v>37.977167320727794</v>
      </c>
      <c r="AL20" s="12">
        <f t="shared" si="15"/>
        <v>41.49757281553398</v>
      </c>
      <c r="AM20" s="12">
        <f t="shared" si="15"/>
        <v>29.313432835820894</v>
      </c>
      <c r="AN20" s="12">
        <f t="shared" si="15"/>
        <v>33.670984455958546</v>
      </c>
      <c r="AO20" s="12">
        <f t="shared" si="15"/>
        <v>24.7</v>
      </c>
      <c r="AP20" s="12">
        <f>SUM(AP5:AP19)</f>
        <v>3970</v>
      </c>
      <c r="AQ20" s="12">
        <f>SUM(AQ5:AQ19)</f>
        <v>5503</v>
      </c>
      <c r="AR20" s="19">
        <f t="shared" si="6"/>
        <v>138.6146095717884</v>
      </c>
      <c r="AS20" s="12">
        <f>SUM(AS5:AS19)</f>
        <v>30623</v>
      </c>
      <c r="AT20" s="12">
        <f>SUM(AT5:AT19)</f>
        <v>41941</v>
      </c>
      <c r="AU20" s="19">
        <f t="shared" si="7"/>
        <v>136.95914835254547</v>
      </c>
      <c r="AV20" s="19">
        <f>SUM(AV5:AV19)</f>
        <v>5445</v>
      </c>
      <c r="AW20" s="12">
        <f>SUM(AW5:AW19)</f>
        <v>4034</v>
      </c>
      <c r="AX20" s="19">
        <f t="shared" si="8"/>
        <v>74.08631772268136</v>
      </c>
      <c r="AY20" s="12">
        <f>SUM(AY5:AY19)</f>
        <v>15690</v>
      </c>
      <c r="AZ20" s="12">
        <f>SUM(AZ5:AZ19)</f>
        <v>2510</v>
      </c>
      <c r="BA20" s="19">
        <f t="shared" si="9"/>
        <v>15.997450605481198</v>
      </c>
      <c r="BB20" s="12">
        <f>SUM(BB5:BB19)</f>
        <v>290</v>
      </c>
      <c r="BC20" s="12">
        <f>SUM(BC5:BC19)</f>
        <v>9</v>
      </c>
      <c r="BD20" s="38">
        <f>BC20/BB20*100</f>
        <v>3.103448275862069</v>
      </c>
      <c r="BE20" s="12">
        <f>SUM(BE5:BE19)</f>
        <v>225</v>
      </c>
      <c r="BF20" s="39">
        <f>BE20/BC20*10</f>
        <v>250</v>
      </c>
    </row>
    <row r="21" spans="1:58" s="11" customFormat="1" ht="49.5" customHeight="1" outlineLevel="1">
      <c r="A21" s="10"/>
      <c r="B21" s="10" t="s">
        <v>49</v>
      </c>
      <c r="C21" s="27">
        <v>560</v>
      </c>
      <c r="D21" s="16">
        <f>F21+G21+H21+I21+J21+K21+L21+M21</f>
        <v>133</v>
      </c>
      <c r="E21" s="29">
        <f>D21/C21*100</f>
        <v>23.75</v>
      </c>
      <c r="F21" s="27"/>
      <c r="G21" s="27"/>
      <c r="H21" s="27">
        <v>40</v>
      </c>
      <c r="I21" s="27">
        <v>60</v>
      </c>
      <c r="J21" s="27"/>
      <c r="K21" s="27">
        <v>33</v>
      </c>
      <c r="L21" s="27"/>
      <c r="M21" s="27"/>
      <c r="N21" s="16">
        <f>P21+Q21+R21+S21+T21+U21+V21+W21</f>
        <v>133</v>
      </c>
      <c r="O21" s="19">
        <f>N21/D21*100</f>
        <v>100</v>
      </c>
      <c r="P21" s="27"/>
      <c r="Q21" s="27"/>
      <c r="R21" s="27">
        <v>40</v>
      </c>
      <c r="S21" s="27">
        <v>60</v>
      </c>
      <c r="T21" s="27"/>
      <c r="U21" s="27">
        <v>33</v>
      </c>
      <c r="V21" s="27"/>
      <c r="W21" s="27"/>
      <c r="X21" s="16">
        <f>Y21+Z21+AA21+AB21+AC21+AD21+AE21+AF21</f>
        <v>3275</v>
      </c>
      <c r="Y21" s="27"/>
      <c r="Z21" s="27"/>
      <c r="AA21" s="27">
        <v>350</v>
      </c>
      <c r="AB21" s="27">
        <v>2100</v>
      </c>
      <c r="AC21" s="27"/>
      <c r="AD21" s="27">
        <v>825</v>
      </c>
      <c r="AE21" s="27"/>
      <c r="AF21" s="27"/>
      <c r="AG21" s="37">
        <f>X21/N21</f>
        <v>24.62406015037594</v>
      </c>
      <c r="AH21" s="16" t="e">
        <f t="shared" si="15"/>
        <v>#DIV/0!</v>
      </c>
      <c r="AI21" s="16" t="e">
        <f t="shared" si="15"/>
        <v>#DIV/0!</v>
      </c>
      <c r="AJ21" s="16">
        <f t="shared" si="15"/>
        <v>8.75</v>
      </c>
      <c r="AK21" s="16">
        <f t="shared" si="15"/>
        <v>35</v>
      </c>
      <c r="AL21" s="16" t="e">
        <f t="shared" si="15"/>
        <v>#DIV/0!</v>
      </c>
      <c r="AM21" s="16">
        <f t="shared" si="15"/>
        <v>25</v>
      </c>
      <c r="AN21" s="16" t="e">
        <f t="shared" si="15"/>
        <v>#DIV/0!</v>
      </c>
      <c r="AO21" s="16" t="e">
        <f t="shared" si="15"/>
        <v>#DIV/0!</v>
      </c>
      <c r="AP21" s="27">
        <v>60</v>
      </c>
      <c r="AQ21" s="27">
        <v>90</v>
      </c>
      <c r="AR21" s="18">
        <f>AQ21/AP21*100</f>
        <v>150</v>
      </c>
      <c r="AS21" s="27"/>
      <c r="AT21" s="27"/>
      <c r="AU21" s="27"/>
      <c r="AV21" s="18">
        <v>200</v>
      </c>
      <c r="AW21" s="16">
        <v>16</v>
      </c>
      <c r="AX21" s="18">
        <f>AW21/AV21*100</f>
        <v>8</v>
      </c>
      <c r="AY21" s="16">
        <v>380</v>
      </c>
      <c r="AZ21" s="16"/>
      <c r="BA21" s="18">
        <f>AZ21/AY21*100</f>
        <v>0</v>
      </c>
      <c r="BB21" s="16">
        <v>20</v>
      </c>
      <c r="BC21" s="16"/>
      <c r="BD21" s="38">
        <f>BC21/BB21*100</f>
        <v>0</v>
      </c>
      <c r="BE21" s="16"/>
      <c r="BF21" s="39" t="e">
        <f>BE21/BC21*10</f>
        <v>#DIV/0!</v>
      </c>
    </row>
    <row r="22" spans="1:58" s="11" customFormat="1" ht="49.5" customHeight="1" outlineLevel="1">
      <c r="A22" s="10"/>
      <c r="B22" s="10" t="s">
        <v>46</v>
      </c>
      <c r="C22" s="16">
        <v>700</v>
      </c>
      <c r="D22" s="16">
        <f t="shared" si="1"/>
        <v>450</v>
      </c>
      <c r="E22" s="29">
        <f t="shared" si="2"/>
        <v>64.28571428571429</v>
      </c>
      <c r="F22" s="27">
        <v>450</v>
      </c>
      <c r="G22" s="27"/>
      <c r="H22" s="27"/>
      <c r="I22" s="27"/>
      <c r="J22" s="27"/>
      <c r="K22" s="27"/>
      <c r="L22" s="27"/>
      <c r="M22" s="27"/>
      <c r="N22" s="16">
        <f t="shared" si="3"/>
        <v>300</v>
      </c>
      <c r="O22" s="19">
        <f t="shared" si="10"/>
        <v>66.66666666666666</v>
      </c>
      <c r="P22" s="27">
        <v>300</v>
      </c>
      <c r="Q22" s="27"/>
      <c r="R22" s="27"/>
      <c r="S22" s="27"/>
      <c r="T22" s="27"/>
      <c r="U22" s="27"/>
      <c r="V22" s="27"/>
      <c r="W22" s="27"/>
      <c r="X22" s="16">
        <f t="shared" si="4"/>
        <v>6000</v>
      </c>
      <c r="Y22" s="27">
        <v>6000</v>
      </c>
      <c r="Z22" s="27"/>
      <c r="AA22" s="27"/>
      <c r="AB22" s="27"/>
      <c r="AC22" s="27"/>
      <c r="AD22" s="27"/>
      <c r="AE22" s="27"/>
      <c r="AF22" s="27"/>
      <c r="AG22" s="37">
        <f t="shared" si="5"/>
        <v>20</v>
      </c>
      <c r="AH22" s="16">
        <f t="shared" si="15"/>
        <v>20</v>
      </c>
      <c r="AI22" s="16" t="e">
        <f t="shared" si="15"/>
        <v>#DIV/0!</v>
      </c>
      <c r="AJ22" s="16" t="e">
        <f t="shared" si="15"/>
        <v>#DIV/0!</v>
      </c>
      <c r="AK22" s="16" t="e">
        <f t="shared" si="15"/>
        <v>#DIV/0!</v>
      </c>
      <c r="AL22" s="16" t="e">
        <f t="shared" si="15"/>
        <v>#DIV/0!</v>
      </c>
      <c r="AM22" s="16" t="e">
        <f t="shared" si="15"/>
        <v>#DIV/0!</v>
      </c>
      <c r="AN22" s="16" t="e">
        <f t="shared" si="15"/>
        <v>#DIV/0!</v>
      </c>
      <c r="AO22" s="16" t="e">
        <f t="shared" si="15"/>
        <v>#DIV/0!</v>
      </c>
      <c r="AP22" s="16">
        <v>400</v>
      </c>
      <c r="AQ22" s="16">
        <v>500</v>
      </c>
      <c r="AR22" s="16">
        <f aca="true" t="shared" si="16" ref="AR22:AR28">AQ22/AP22*100</f>
        <v>125</v>
      </c>
      <c r="AS22" s="16">
        <v>2000</v>
      </c>
      <c r="AT22" s="16">
        <v>3000</v>
      </c>
      <c r="AU22" s="16">
        <f>AT22/AS22*100</f>
        <v>150</v>
      </c>
      <c r="AV22" s="16">
        <v>500</v>
      </c>
      <c r="AW22" s="16">
        <v>100</v>
      </c>
      <c r="AX22" s="18">
        <f t="shared" si="8"/>
        <v>20</v>
      </c>
      <c r="AY22" s="16">
        <v>750</v>
      </c>
      <c r="AZ22" s="16"/>
      <c r="BA22" s="18">
        <f t="shared" si="9"/>
        <v>0</v>
      </c>
      <c r="BB22" s="12">
        <v>1</v>
      </c>
      <c r="BC22" s="12"/>
      <c r="BD22" s="38">
        <f>BC22/BB22*100</f>
        <v>0</v>
      </c>
      <c r="BE22" s="12"/>
      <c r="BF22" s="39" t="e">
        <f>BE22/BC22*10</f>
        <v>#DIV/0!</v>
      </c>
    </row>
    <row r="23" spans="1:58" s="11" customFormat="1" ht="49.5" customHeight="1" outlineLevel="1">
      <c r="A23" s="10"/>
      <c r="B23" s="10" t="s">
        <v>47</v>
      </c>
      <c r="C23" s="16">
        <v>855</v>
      </c>
      <c r="D23" s="16">
        <f t="shared" si="1"/>
        <v>525</v>
      </c>
      <c r="E23" s="29">
        <f t="shared" si="2"/>
        <v>61.40350877192983</v>
      </c>
      <c r="F23" s="27"/>
      <c r="G23" s="27"/>
      <c r="H23" s="27">
        <v>150</v>
      </c>
      <c r="I23" s="27">
        <v>320</v>
      </c>
      <c r="J23" s="27">
        <v>55</v>
      </c>
      <c r="K23" s="27"/>
      <c r="L23" s="27"/>
      <c r="M23" s="27"/>
      <c r="N23" s="16">
        <f t="shared" si="3"/>
        <v>429</v>
      </c>
      <c r="O23" s="19">
        <f t="shared" si="10"/>
        <v>81.71428571428572</v>
      </c>
      <c r="P23" s="27"/>
      <c r="Q23" s="27"/>
      <c r="R23" s="27">
        <v>150</v>
      </c>
      <c r="S23" s="27">
        <v>279</v>
      </c>
      <c r="T23" s="27"/>
      <c r="U23" s="27"/>
      <c r="V23" s="27"/>
      <c r="W23" s="27"/>
      <c r="X23" s="16">
        <f t="shared" si="4"/>
        <v>14157</v>
      </c>
      <c r="Y23" s="27"/>
      <c r="Z23" s="27"/>
      <c r="AA23" s="27">
        <v>5100</v>
      </c>
      <c r="AB23" s="27">
        <v>9057</v>
      </c>
      <c r="AC23" s="27"/>
      <c r="AD23" s="27"/>
      <c r="AE23" s="27"/>
      <c r="AF23" s="27"/>
      <c r="AG23" s="37">
        <f t="shared" si="5"/>
        <v>33</v>
      </c>
      <c r="AH23" s="16" t="e">
        <f t="shared" si="15"/>
        <v>#DIV/0!</v>
      </c>
      <c r="AI23" s="16" t="e">
        <f t="shared" si="15"/>
        <v>#DIV/0!</v>
      </c>
      <c r="AJ23" s="16">
        <f t="shared" si="15"/>
        <v>34</v>
      </c>
      <c r="AK23" s="16">
        <f t="shared" si="15"/>
        <v>32.46236559139785</v>
      </c>
      <c r="AL23" s="16" t="e">
        <f t="shared" si="15"/>
        <v>#DIV/0!</v>
      </c>
      <c r="AM23" s="16" t="e">
        <f t="shared" si="15"/>
        <v>#DIV/0!</v>
      </c>
      <c r="AN23" s="16" t="e">
        <f t="shared" si="15"/>
        <v>#DIV/0!</v>
      </c>
      <c r="AO23" s="16" t="e">
        <f t="shared" si="15"/>
        <v>#DIV/0!</v>
      </c>
      <c r="AP23" s="16">
        <v>180</v>
      </c>
      <c r="AQ23" s="16">
        <v>160</v>
      </c>
      <c r="AR23" s="18">
        <f t="shared" si="16"/>
        <v>88.88888888888889</v>
      </c>
      <c r="AS23" s="16">
        <v>2000</v>
      </c>
      <c r="AT23" s="16">
        <v>2000</v>
      </c>
      <c r="AU23" s="16">
        <f>AT23/AS23*100</f>
        <v>100</v>
      </c>
      <c r="AV23" s="18">
        <v>200</v>
      </c>
      <c r="AW23" s="16">
        <v>145</v>
      </c>
      <c r="AX23" s="18">
        <f t="shared" si="8"/>
        <v>72.5</v>
      </c>
      <c r="AY23" s="16">
        <v>700</v>
      </c>
      <c r="AZ23" s="16"/>
      <c r="BA23" s="18">
        <f t="shared" si="9"/>
        <v>0</v>
      </c>
      <c r="BB23" s="16"/>
      <c r="BC23" s="16"/>
      <c r="BD23" s="38"/>
      <c r="BE23" s="12"/>
      <c r="BF23" s="39"/>
    </row>
    <row r="24" spans="2:58" ht="33">
      <c r="B24" s="10" t="s">
        <v>50</v>
      </c>
      <c r="C24" s="27">
        <v>509</v>
      </c>
      <c r="D24" s="16">
        <f>F24+G24+H24+I24+J24+K24+L24+M24</f>
        <v>135</v>
      </c>
      <c r="E24" s="29">
        <f>D24/C24*100</f>
        <v>26.522593320235753</v>
      </c>
      <c r="F24" s="27"/>
      <c r="G24" s="27"/>
      <c r="H24" s="27">
        <v>135</v>
      </c>
      <c r="I24" s="27"/>
      <c r="J24" s="27"/>
      <c r="K24" s="27"/>
      <c r="L24" s="27"/>
      <c r="M24" s="27"/>
      <c r="N24" s="16">
        <f>P24+Q24+R24+S24+T24+U24+V24+W24</f>
        <v>99</v>
      </c>
      <c r="O24" s="19">
        <f>N24/D24*100</f>
        <v>73.33333333333333</v>
      </c>
      <c r="P24" s="27"/>
      <c r="Q24" s="27"/>
      <c r="R24" s="27">
        <v>99</v>
      </c>
      <c r="S24" s="27"/>
      <c r="T24" s="27"/>
      <c r="U24" s="27"/>
      <c r="V24" s="27"/>
      <c r="W24" s="27"/>
      <c r="X24" s="16">
        <f>Y24+Z24+AA24+AB24+AC24+AD24+AE24+AF24</f>
        <v>5240</v>
      </c>
      <c r="Y24" s="27"/>
      <c r="Z24" s="27"/>
      <c r="AA24" s="27">
        <v>5240</v>
      </c>
      <c r="AB24" s="27"/>
      <c r="AC24" s="27"/>
      <c r="AD24" s="27"/>
      <c r="AE24" s="27"/>
      <c r="AF24" s="27"/>
      <c r="AG24" s="37">
        <f>X24/N24</f>
        <v>52.92929292929293</v>
      </c>
      <c r="AH24" s="16" t="e">
        <f t="shared" si="15"/>
        <v>#DIV/0!</v>
      </c>
      <c r="AI24" s="16" t="e">
        <f t="shared" si="15"/>
        <v>#DIV/0!</v>
      </c>
      <c r="AJ24" s="16">
        <f t="shared" si="15"/>
        <v>52.92929292929293</v>
      </c>
      <c r="AK24" s="16" t="e">
        <f t="shared" si="15"/>
        <v>#DIV/0!</v>
      </c>
      <c r="AL24" s="16" t="e">
        <f t="shared" si="15"/>
        <v>#DIV/0!</v>
      </c>
      <c r="AM24" s="16" t="e">
        <f t="shared" si="15"/>
        <v>#DIV/0!</v>
      </c>
      <c r="AN24" s="16" t="e">
        <f t="shared" si="15"/>
        <v>#DIV/0!</v>
      </c>
      <c r="AO24" s="16" t="e">
        <f t="shared" si="15"/>
        <v>#DIV/0!</v>
      </c>
      <c r="AP24" s="27">
        <v>10</v>
      </c>
      <c r="AQ24" s="27">
        <v>10</v>
      </c>
      <c r="AR24" s="18">
        <f>AQ24/AP24*100</f>
        <v>100</v>
      </c>
      <c r="AS24" s="27"/>
      <c r="AT24" s="27"/>
      <c r="AU24" s="27"/>
      <c r="AV24" s="18">
        <v>230</v>
      </c>
      <c r="AW24" s="18">
        <v>170</v>
      </c>
      <c r="AX24" s="18">
        <f>AW24/AV24*100</f>
        <v>73.91304347826086</v>
      </c>
      <c r="AY24" s="16">
        <v>399</v>
      </c>
      <c r="AZ24" s="16"/>
      <c r="BA24" s="18">
        <f>AZ24/AY24*100</f>
        <v>0</v>
      </c>
      <c r="BB24" s="16">
        <v>0</v>
      </c>
      <c r="BC24" s="16"/>
      <c r="BD24" s="38" t="e">
        <f>BC24/BB24*100</f>
        <v>#DIV/0!</v>
      </c>
      <c r="BE24" s="16"/>
      <c r="BF24" s="39" t="e">
        <f>BE24/BC24*10</f>
        <v>#DIV/0!</v>
      </c>
    </row>
    <row r="25" spans="1:58" s="11" customFormat="1" ht="49.5" customHeight="1" outlineLevel="1">
      <c r="A25" s="10"/>
      <c r="B25" s="10" t="s">
        <v>51</v>
      </c>
      <c r="C25" s="27">
        <v>727</v>
      </c>
      <c r="D25" s="16">
        <f>F25+G25+H25+I25+J25+K25+L25+M25</f>
        <v>278</v>
      </c>
      <c r="E25" s="29">
        <f>D25/C25*100</f>
        <v>38.239339752407155</v>
      </c>
      <c r="F25" s="27"/>
      <c r="G25" s="27"/>
      <c r="H25" s="27">
        <v>200</v>
      </c>
      <c r="I25" s="27">
        <v>50</v>
      </c>
      <c r="J25" s="27">
        <v>28</v>
      </c>
      <c r="K25" s="27"/>
      <c r="L25" s="27"/>
      <c r="M25" s="27"/>
      <c r="N25" s="16">
        <f>P25+Q25+R25+S25+T25+U25+V25+W25</f>
        <v>220</v>
      </c>
      <c r="O25" s="19">
        <f>N25/D25*100</f>
        <v>79.13669064748201</v>
      </c>
      <c r="P25" s="27"/>
      <c r="Q25" s="27"/>
      <c r="R25" s="27">
        <v>200</v>
      </c>
      <c r="S25" s="27">
        <v>20</v>
      </c>
      <c r="T25" s="27"/>
      <c r="U25" s="27"/>
      <c r="V25" s="27"/>
      <c r="W25" s="27"/>
      <c r="X25" s="16">
        <f>Y25+Z25+AA25+AB25+AC25+AD25+AE25+AF25</f>
        <v>8200</v>
      </c>
      <c r="Y25" s="27"/>
      <c r="Z25" s="27"/>
      <c r="AA25" s="27">
        <v>7600</v>
      </c>
      <c r="AB25" s="27">
        <v>600</v>
      </c>
      <c r="AC25" s="27"/>
      <c r="AD25" s="27"/>
      <c r="AE25" s="27"/>
      <c r="AF25" s="27"/>
      <c r="AG25" s="37">
        <f>X25/N25</f>
        <v>37.27272727272727</v>
      </c>
      <c r="AH25" s="16" t="e">
        <f t="shared" si="15"/>
        <v>#DIV/0!</v>
      </c>
      <c r="AI25" s="16" t="e">
        <f t="shared" si="15"/>
        <v>#DIV/0!</v>
      </c>
      <c r="AJ25" s="16">
        <f t="shared" si="15"/>
        <v>38</v>
      </c>
      <c r="AK25" s="16">
        <f t="shared" si="15"/>
        <v>30</v>
      </c>
      <c r="AL25" s="16" t="e">
        <f t="shared" si="15"/>
        <v>#DIV/0!</v>
      </c>
      <c r="AM25" s="16" t="e">
        <f t="shared" si="15"/>
        <v>#DIV/0!</v>
      </c>
      <c r="AN25" s="16" t="e">
        <f t="shared" si="15"/>
        <v>#DIV/0!</v>
      </c>
      <c r="AO25" s="16" t="e">
        <f t="shared" si="15"/>
        <v>#DIV/0!</v>
      </c>
      <c r="AP25" s="27">
        <v>70</v>
      </c>
      <c r="AQ25" s="27">
        <v>90</v>
      </c>
      <c r="AR25" s="18">
        <f>AQ25/AP25*100</f>
        <v>128.57142857142858</v>
      </c>
      <c r="AS25" s="27"/>
      <c r="AT25" s="27"/>
      <c r="AU25" s="27"/>
      <c r="AV25" s="18">
        <v>200</v>
      </c>
      <c r="AW25" s="18">
        <v>150</v>
      </c>
      <c r="AX25" s="18">
        <f>AW25/AV25*100</f>
        <v>75</v>
      </c>
      <c r="AY25" s="16">
        <v>529</v>
      </c>
      <c r="AZ25" s="16"/>
      <c r="BA25" s="18">
        <f>AZ25/AY25*100</f>
        <v>0</v>
      </c>
      <c r="BB25" s="16">
        <v>0</v>
      </c>
      <c r="BC25" s="16"/>
      <c r="BD25" s="38" t="e">
        <f>BC25/BB25*100</f>
        <v>#DIV/0!</v>
      </c>
      <c r="BE25" s="16"/>
      <c r="BF25" s="39" t="e">
        <f>BE25/BC25*10</f>
        <v>#DIV/0!</v>
      </c>
    </row>
    <row r="26" spans="1:58" s="11" customFormat="1" ht="49.5" customHeight="1" outlineLevel="1">
      <c r="A26" s="10"/>
      <c r="B26" s="10" t="s">
        <v>48</v>
      </c>
      <c r="C26" s="16">
        <v>655</v>
      </c>
      <c r="D26" s="16">
        <f>F26+G26+H26+I26+J26+K26+L26+M26</f>
        <v>170</v>
      </c>
      <c r="E26" s="29">
        <f>D26/C26*100</f>
        <v>25.954198473282442</v>
      </c>
      <c r="F26" s="27">
        <v>100</v>
      </c>
      <c r="G26" s="27"/>
      <c r="H26" s="27"/>
      <c r="I26" s="27">
        <v>30</v>
      </c>
      <c r="J26" s="27">
        <v>40</v>
      </c>
      <c r="K26" s="27"/>
      <c r="L26" s="27"/>
      <c r="M26" s="27"/>
      <c r="N26" s="16">
        <f>P26+Q26+R26+S26+T26+U26+V26+W26</f>
        <v>170</v>
      </c>
      <c r="O26" s="19">
        <f>N26/D26*100</f>
        <v>100</v>
      </c>
      <c r="P26" s="27">
        <v>100</v>
      </c>
      <c r="Q26" s="27"/>
      <c r="R26" s="27"/>
      <c r="S26" s="27">
        <v>30</v>
      </c>
      <c r="T26" s="27">
        <v>40</v>
      </c>
      <c r="U26" s="27"/>
      <c r="V26" s="27"/>
      <c r="W26" s="27"/>
      <c r="X26" s="16">
        <f>Y26+Z26+AA26+AB26+AC26+AD26+AE26+AF26</f>
        <v>4150</v>
      </c>
      <c r="Y26" s="27">
        <v>2400</v>
      </c>
      <c r="Z26" s="27"/>
      <c r="AA26" s="27"/>
      <c r="AB26" s="27">
        <v>750</v>
      </c>
      <c r="AC26" s="27">
        <v>1000</v>
      </c>
      <c r="AD26" s="27"/>
      <c r="AE26" s="27"/>
      <c r="AF26" s="27"/>
      <c r="AG26" s="37">
        <f>X26/N26</f>
        <v>24.41176470588235</v>
      </c>
      <c r="AH26" s="16">
        <f t="shared" si="15"/>
        <v>24</v>
      </c>
      <c r="AI26" s="16" t="e">
        <f t="shared" si="15"/>
        <v>#DIV/0!</v>
      </c>
      <c r="AJ26" s="16" t="e">
        <f t="shared" si="15"/>
        <v>#DIV/0!</v>
      </c>
      <c r="AK26" s="16">
        <f t="shared" si="15"/>
        <v>25</v>
      </c>
      <c r="AL26" s="16">
        <f t="shared" si="15"/>
        <v>25</v>
      </c>
      <c r="AM26" s="16" t="e">
        <f t="shared" si="15"/>
        <v>#DIV/0!</v>
      </c>
      <c r="AN26" s="16" t="e">
        <f t="shared" si="15"/>
        <v>#DIV/0!</v>
      </c>
      <c r="AO26" s="16" t="e">
        <f t="shared" si="15"/>
        <v>#DIV/0!</v>
      </c>
      <c r="AP26" s="16">
        <v>350</v>
      </c>
      <c r="AQ26" s="16">
        <v>400</v>
      </c>
      <c r="AR26" s="18">
        <f>AQ26/AP26*100</f>
        <v>114.28571428571428</v>
      </c>
      <c r="AS26" s="16">
        <v>1500</v>
      </c>
      <c r="AT26" s="16">
        <v>700</v>
      </c>
      <c r="AU26" s="18">
        <f>AT26/AS26*100</f>
        <v>46.666666666666664</v>
      </c>
      <c r="AV26" s="18">
        <v>200</v>
      </c>
      <c r="AW26" s="16"/>
      <c r="AX26" s="18">
        <f>AW26/AV26*100</f>
        <v>0</v>
      </c>
      <c r="AY26" s="16">
        <v>700</v>
      </c>
      <c r="AZ26" s="16"/>
      <c r="BA26" s="18">
        <f>AZ26/AY26*100</f>
        <v>0</v>
      </c>
      <c r="BB26" s="21"/>
      <c r="BC26" s="21"/>
      <c r="BD26" s="38"/>
      <c r="BE26" s="21"/>
      <c r="BF26" s="39"/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1"/>
        <v>3047</v>
      </c>
      <c r="E27" s="29">
        <f t="shared" si="2"/>
        <v>37.81335318937702</v>
      </c>
      <c r="F27" s="28">
        <v>555</v>
      </c>
      <c r="G27" s="28"/>
      <c r="H27" s="28">
        <v>840</v>
      </c>
      <c r="I27" s="28">
        <v>1324</v>
      </c>
      <c r="J27" s="28">
        <v>187</v>
      </c>
      <c r="K27" s="28">
        <v>141</v>
      </c>
      <c r="L27" s="28"/>
      <c r="M27" s="28"/>
      <c r="N27" s="12">
        <f t="shared" si="3"/>
        <v>2783</v>
      </c>
      <c r="O27" s="19">
        <f t="shared" si="10"/>
        <v>91.33574007220217</v>
      </c>
      <c r="P27" s="28">
        <v>405</v>
      </c>
      <c r="Q27" s="28"/>
      <c r="R27" s="28">
        <v>825</v>
      </c>
      <c r="S27" s="28">
        <v>1253</v>
      </c>
      <c r="T27" s="28">
        <v>159</v>
      </c>
      <c r="U27" s="28">
        <v>141</v>
      </c>
      <c r="V27" s="28"/>
      <c r="W27" s="28"/>
      <c r="X27" s="12">
        <f t="shared" si="4"/>
        <v>90063</v>
      </c>
      <c r="Y27" s="28">
        <v>8550</v>
      </c>
      <c r="Z27" s="28"/>
      <c r="AA27" s="28">
        <v>30616</v>
      </c>
      <c r="AB27" s="28">
        <v>41707</v>
      </c>
      <c r="AC27" s="28">
        <v>5375</v>
      </c>
      <c r="AD27" s="28">
        <v>3815</v>
      </c>
      <c r="AE27" s="28"/>
      <c r="AF27" s="28"/>
      <c r="AG27" s="40">
        <f t="shared" si="5"/>
        <v>32.36183974128638</v>
      </c>
      <c r="AH27" s="28">
        <f aca="true" t="shared" si="17" ref="AH27:AO28">Y27/P27</f>
        <v>21.11111111111111</v>
      </c>
      <c r="AI27" s="28" t="e">
        <f t="shared" si="17"/>
        <v>#DIV/0!</v>
      </c>
      <c r="AJ27" s="28">
        <f t="shared" si="17"/>
        <v>37.11030303030303</v>
      </c>
      <c r="AK27" s="28">
        <f t="shared" si="17"/>
        <v>33.285714285714285</v>
      </c>
      <c r="AL27" s="28">
        <f t="shared" si="17"/>
        <v>33.80503144654088</v>
      </c>
      <c r="AM27" s="28">
        <f t="shared" si="17"/>
        <v>27.05673758865248</v>
      </c>
      <c r="AN27" s="28" t="e">
        <f t="shared" si="17"/>
        <v>#DIV/0!</v>
      </c>
      <c r="AO27" s="28" t="e">
        <f t="shared" si="17"/>
        <v>#DIV/0!</v>
      </c>
      <c r="AP27" s="12">
        <v>1340</v>
      </c>
      <c r="AQ27" s="12">
        <v>4309</v>
      </c>
      <c r="AR27" s="19">
        <f t="shared" si="16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943</v>
      </c>
      <c r="AX27" s="19">
        <f>AW27/AV27*100</f>
        <v>60.60411311053985</v>
      </c>
      <c r="AY27" s="12">
        <v>6780</v>
      </c>
      <c r="AZ27" s="12">
        <v>90</v>
      </c>
      <c r="BA27" s="19">
        <f t="shared" si="9"/>
        <v>1.3274336283185841</v>
      </c>
      <c r="BB27" s="12">
        <v>122</v>
      </c>
      <c r="BC27" s="12"/>
      <c r="BD27" s="38">
        <f>BC27/BB27*100</f>
        <v>0</v>
      </c>
      <c r="BE27" s="12"/>
      <c r="BF27" s="39" t="e">
        <f>BE27/BC27*10</f>
        <v>#DIV/0!</v>
      </c>
    </row>
    <row r="28" spans="1:58" ht="68.25" customHeight="1">
      <c r="A28" s="17"/>
      <c r="B28" s="8" t="s">
        <v>16</v>
      </c>
      <c r="C28" s="28">
        <f>SUM(C20+C27)</f>
        <v>23514</v>
      </c>
      <c r="D28" s="28">
        <f>SUM(D20+D27)</f>
        <v>11271</v>
      </c>
      <c r="E28" s="29">
        <f t="shared" si="2"/>
        <v>47.93314621076805</v>
      </c>
      <c r="F28" s="28">
        <f aca="true" t="shared" si="18" ref="F28:N28">SUM(F20+F27)</f>
        <v>855</v>
      </c>
      <c r="G28" s="28">
        <f t="shared" si="18"/>
        <v>420</v>
      </c>
      <c r="H28" s="28">
        <f t="shared" si="18"/>
        <v>3449</v>
      </c>
      <c r="I28" s="28">
        <f t="shared" si="18"/>
        <v>4384</v>
      </c>
      <c r="J28" s="28">
        <f t="shared" si="18"/>
        <v>599</v>
      </c>
      <c r="K28" s="28">
        <f t="shared" si="18"/>
        <v>677</v>
      </c>
      <c r="L28" s="28">
        <f t="shared" si="18"/>
        <v>772</v>
      </c>
      <c r="M28" s="28">
        <f t="shared" si="18"/>
        <v>115</v>
      </c>
      <c r="N28" s="28">
        <f t="shared" si="18"/>
        <v>10304</v>
      </c>
      <c r="O28" s="19">
        <f t="shared" si="10"/>
        <v>91.42045958654955</v>
      </c>
      <c r="P28" s="28">
        <f aca="true" t="shared" si="19" ref="P28:AF28">SUM(P20+P27)</f>
        <v>505</v>
      </c>
      <c r="Q28" s="28">
        <f t="shared" si="19"/>
        <v>336</v>
      </c>
      <c r="R28" s="28">
        <f t="shared" si="19"/>
        <v>3287</v>
      </c>
      <c r="S28" s="28">
        <f t="shared" si="19"/>
        <v>4056</v>
      </c>
      <c r="T28" s="28">
        <f t="shared" si="19"/>
        <v>571</v>
      </c>
      <c r="U28" s="28">
        <f t="shared" si="19"/>
        <v>677</v>
      </c>
      <c r="V28" s="28">
        <f t="shared" si="19"/>
        <v>772</v>
      </c>
      <c r="W28" s="28">
        <f t="shared" si="19"/>
        <v>100</v>
      </c>
      <c r="X28" s="28">
        <f t="shared" si="19"/>
        <v>366306</v>
      </c>
      <c r="Y28" s="28">
        <f t="shared" si="19"/>
        <v>11752</v>
      </c>
      <c r="Z28" s="28">
        <f t="shared" si="19"/>
        <v>10569</v>
      </c>
      <c r="AA28" s="28">
        <f t="shared" si="19"/>
        <v>125365</v>
      </c>
      <c r="AB28" s="28">
        <f t="shared" si="19"/>
        <v>148157</v>
      </c>
      <c r="AC28" s="28">
        <f t="shared" si="19"/>
        <v>22472</v>
      </c>
      <c r="AD28" s="28">
        <f t="shared" si="19"/>
        <v>19527</v>
      </c>
      <c r="AE28" s="28">
        <f t="shared" si="19"/>
        <v>25994</v>
      </c>
      <c r="AF28" s="28">
        <f t="shared" si="19"/>
        <v>2470</v>
      </c>
      <c r="AG28" s="40">
        <f t="shared" si="5"/>
        <v>35.54988354037267</v>
      </c>
      <c r="AH28" s="28">
        <f t="shared" si="17"/>
        <v>23.27128712871287</v>
      </c>
      <c r="AI28" s="28">
        <f t="shared" si="17"/>
        <v>31.455357142857142</v>
      </c>
      <c r="AJ28" s="28">
        <f t="shared" si="17"/>
        <v>38.13964101003955</v>
      </c>
      <c r="AK28" s="28">
        <f t="shared" si="17"/>
        <v>36.52785996055227</v>
      </c>
      <c r="AL28" s="28">
        <f t="shared" si="17"/>
        <v>39.35551663747811</v>
      </c>
      <c r="AM28" s="28">
        <f t="shared" si="17"/>
        <v>28.843426883308716</v>
      </c>
      <c r="AN28" s="28">
        <f t="shared" si="17"/>
        <v>33.670984455958546</v>
      </c>
      <c r="AO28" s="28">
        <f t="shared" si="17"/>
        <v>24.7</v>
      </c>
      <c r="AP28" s="28">
        <f>AP27+AP20</f>
        <v>5310</v>
      </c>
      <c r="AQ28" s="28">
        <f>AQ27+AQ20</f>
        <v>9812</v>
      </c>
      <c r="AR28" s="28">
        <f t="shared" si="16"/>
        <v>184.7834274952919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7001</v>
      </c>
      <c r="AW28" s="32">
        <f>SUM(AW20+AW27)</f>
        <v>4977</v>
      </c>
      <c r="AX28" s="19">
        <f>AW28/AV28*100</f>
        <v>71.08984430795601</v>
      </c>
      <c r="AY28" s="32">
        <f>SUM(AY20+AY27)</f>
        <v>22470</v>
      </c>
      <c r="AZ28" s="32">
        <f>SUM(AZ20+AZ27)</f>
        <v>2600</v>
      </c>
      <c r="BA28" s="19">
        <f t="shared" si="9"/>
        <v>11.570983533600355</v>
      </c>
      <c r="BB28" s="32">
        <f>SUM(BB20+BB27)</f>
        <v>412</v>
      </c>
      <c r="BC28" s="41">
        <f>SUM(BC20+BC27)</f>
        <v>9</v>
      </c>
      <c r="BD28" s="38">
        <f>BC28/BB28*100</f>
        <v>2.1844660194174756</v>
      </c>
      <c r="BE28" s="32">
        <f>SUM(BE20+BE27)</f>
        <v>225</v>
      </c>
      <c r="BF28" s="39">
        <f>BE28/BC28*10</f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2020-08-10T07:40:38Z</cp:lastPrinted>
  <dcterms:created xsi:type="dcterms:W3CDTF">2001-05-07T11:51:26Z</dcterms:created>
  <dcterms:modified xsi:type="dcterms:W3CDTF">2020-08-10T07:41:19Z</dcterms:modified>
  <cp:category/>
  <cp:version/>
  <cp:contentType/>
  <cp:contentStatus/>
</cp:coreProperties>
</file>