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'Свод'!$A$1:$BA$28</definedName>
  </definedNames>
  <calcPr fullCalcOnLoad="1"/>
</workbook>
</file>

<file path=xl/sharedStrings.xml><?xml version="1.0" encoding="utf-8"?>
<sst xmlns="http://schemas.openxmlformats.org/spreadsheetml/2006/main" count="91" uniqueCount="54">
  <si>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</si>
  <si>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</si>
  <si>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</si>
  <si>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</si>
  <si>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</si>
  <si>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</si>
  <si>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</si>
  <si>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</si>
  <si>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</si>
  <si>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</si>
  <si>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</si>
  <si>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</si>
  <si>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</si>
  <si>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</si>
  <si>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</si>
  <si>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</si>
  <si>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</si>
  <si>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</si>
  <si>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</si>
  <si>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</si>
  <si>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</si>
  <si>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</si>
  <si>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</si>
  <si>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</si>
  <si>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</si>
  <si>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</si>
  <si>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</si>
  <si>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</si>
  <si>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</si>
  <si>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</si>
  <si>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</si>
  <si>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</si>
  <si>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</si>
  <si>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</si>
  <si>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</si>
  <si>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</si>
  <si>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</si>
  <si>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</si>
  <si>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</si>
  <si>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</si>
  <si>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</si>
  <si>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</si>
  <si>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</si>
  <si>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</si>
  <si>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</si>
  <si>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</si>
  <si>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</si>
  <si>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</si>
  <si>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</si>
  <si>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</si>
  <si>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</si>
  <si>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</si>
  <si>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</si>
  <si>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Информация о ходе проведения  полевых работ в сельхозпредприятиях и К(Ф)Х Яльчикского района на 23.07.2020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</si>
</sst>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name val="Times New Roman"/>
      <family val="1"/>
    </font>
    <font>
      <sz val="2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30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5"/>
  <sheetViews>
    <sheetView tabSelected="1" view="pageBreakPreview" zoomScale="40" zoomScaleNormal="60" zoomScaleSheetLayoutView="40" workbookViewId="0" topLeftCell="A1">
      <pane xSplit="2" ySplit="4" topLeftCell="N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5" sqref="Q5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1.253906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2.00390625" style="1" customWidth="1"/>
    <col min="26" max="26" width="13.125" style="1" customWidth="1"/>
    <col min="27" max="27" width="14.625" style="1" customWidth="1"/>
    <col min="28" max="28" width="12.75390625" style="1" customWidth="1"/>
    <col min="29" max="29" width="13.625" style="1" customWidth="1"/>
    <col min="30" max="30" width="12.375" style="1" customWidth="1"/>
    <col min="31" max="31" width="12.125" style="1" customWidth="1"/>
    <col min="32" max="32" width="11.2539062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2.00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16384" width="9.125" style="1" customWidth="1"/>
  </cols>
  <sheetData>
    <row r="1" spans="1:31" s="2" customFormat="1" ht="95.25" customHeight="1">
      <c r="A1" s="34"/>
      <c r="B1" s="34"/>
      <c r="C1" s="65" t="s">
        <v>53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53" s="3" customFormat="1" ht="69" customHeight="1">
      <c r="A2" s="45" t="s">
        <v>19</v>
      </c>
      <c r="B2" s="50" t="s">
        <v>17</v>
      </c>
      <c r="C2" s="47" t="s">
        <v>33</v>
      </c>
      <c r="D2" s="48"/>
      <c r="E2" s="48"/>
      <c r="F2" s="48"/>
      <c r="G2" s="48"/>
      <c r="H2" s="48"/>
      <c r="I2" s="48"/>
      <c r="J2" s="48"/>
      <c r="K2" s="48"/>
      <c r="L2" s="48"/>
      <c r="M2" s="49"/>
      <c r="N2" s="47" t="s">
        <v>45</v>
      </c>
      <c r="O2" s="52"/>
      <c r="P2" s="52"/>
      <c r="Q2" s="52"/>
      <c r="R2" s="52"/>
      <c r="S2" s="52"/>
      <c r="T2" s="52"/>
      <c r="U2" s="52"/>
      <c r="V2" s="52"/>
      <c r="W2" s="53"/>
      <c r="X2" s="48" t="s">
        <v>34</v>
      </c>
      <c r="Y2" s="48"/>
      <c r="Z2" s="48"/>
      <c r="AA2" s="48"/>
      <c r="AB2" s="48"/>
      <c r="AC2" s="48"/>
      <c r="AD2" s="48"/>
      <c r="AE2" s="48"/>
      <c r="AF2" s="49"/>
      <c r="AG2" s="35" t="s">
        <v>31</v>
      </c>
      <c r="AH2" s="35"/>
      <c r="AI2" s="35"/>
      <c r="AJ2" s="35"/>
      <c r="AK2" s="35"/>
      <c r="AL2" s="35"/>
      <c r="AM2" s="35"/>
      <c r="AN2" s="35"/>
      <c r="AO2" s="35"/>
      <c r="AP2" s="42" t="s">
        <v>26</v>
      </c>
      <c r="AQ2" s="43"/>
      <c r="AR2" s="43"/>
      <c r="AS2" s="43"/>
      <c r="AT2" s="43"/>
      <c r="AU2" s="44"/>
      <c r="AV2" s="36" t="s">
        <v>27</v>
      </c>
      <c r="AW2" s="37"/>
      <c r="AX2" s="38"/>
      <c r="AY2" s="36" t="s">
        <v>52</v>
      </c>
      <c r="AZ2" s="58"/>
      <c r="BA2" s="59"/>
    </row>
    <row r="3" spans="1:53" s="3" customFormat="1" ht="84.75" customHeight="1">
      <c r="A3" s="55"/>
      <c r="B3" s="54"/>
      <c r="C3" s="45" t="s">
        <v>35</v>
      </c>
      <c r="D3" s="45" t="s">
        <v>36</v>
      </c>
      <c r="E3" s="56" t="s">
        <v>37</v>
      </c>
      <c r="F3" s="47" t="s">
        <v>38</v>
      </c>
      <c r="G3" s="48"/>
      <c r="H3" s="48"/>
      <c r="I3" s="48"/>
      <c r="J3" s="48"/>
      <c r="K3" s="48"/>
      <c r="L3" s="48"/>
      <c r="M3" s="49"/>
      <c r="N3" s="45" t="s">
        <v>36</v>
      </c>
      <c r="O3" s="45" t="s">
        <v>37</v>
      </c>
      <c r="P3" s="47" t="s">
        <v>38</v>
      </c>
      <c r="Q3" s="48"/>
      <c r="R3" s="48"/>
      <c r="S3" s="48"/>
      <c r="T3" s="48"/>
      <c r="U3" s="48"/>
      <c r="V3" s="48"/>
      <c r="W3" s="49"/>
      <c r="X3" s="45" t="s">
        <v>36</v>
      </c>
      <c r="Y3" s="47" t="s">
        <v>38</v>
      </c>
      <c r="Z3" s="48"/>
      <c r="AA3" s="48"/>
      <c r="AB3" s="48"/>
      <c r="AC3" s="48"/>
      <c r="AD3" s="48"/>
      <c r="AE3" s="48"/>
      <c r="AF3" s="49"/>
      <c r="AG3" s="50" t="s">
        <v>36</v>
      </c>
      <c r="AH3" s="35" t="s">
        <v>39</v>
      </c>
      <c r="AI3" s="35"/>
      <c r="AJ3" s="35"/>
      <c r="AK3" s="35"/>
      <c r="AL3" s="35"/>
      <c r="AM3" s="35"/>
      <c r="AN3" s="35"/>
      <c r="AO3" s="35"/>
      <c r="AP3" s="42" t="s">
        <v>20</v>
      </c>
      <c r="AQ3" s="43"/>
      <c r="AR3" s="44"/>
      <c r="AS3" s="42" t="s">
        <v>21</v>
      </c>
      <c r="AT3" s="43"/>
      <c r="AU3" s="44"/>
      <c r="AV3" s="39"/>
      <c r="AW3" s="40"/>
      <c r="AX3" s="41"/>
      <c r="AY3" s="60"/>
      <c r="AZ3" s="61"/>
      <c r="BA3" s="62"/>
    </row>
    <row r="4" spans="1:53" s="11" customFormat="1" ht="186" customHeight="1" outlineLevel="1">
      <c r="A4" s="46"/>
      <c r="B4" s="51"/>
      <c r="C4" s="46"/>
      <c r="D4" s="46"/>
      <c r="E4" s="57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46"/>
      <c r="O4" s="46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46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51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63" t="s">
        <v>23</v>
      </c>
    </row>
    <row r="5" spans="1:53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495</v>
      </c>
      <c r="E5" s="18">
        <f>D5/C5*100</f>
        <v>24.529236868186324</v>
      </c>
      <c r="F5" s="16">
        <v>100</v>
      </c>
      <c r="G5" s="16"/>
      <c r="H5" s="16">
        <v>80</v>
      </c>
      <c r="I5" s="16">
        <v>70</v>
      </c>
      <c r="J5" s="16">
        <v>60</v>
      </c>
      <c r="K5" s="16">
        <v>100</v>
      </c>
      <c r="L5" s="16">
        <v>85</v>
      </c>
      <c r="M5" s="16"/>
      <c r="N5" s="16">
        <f>P5+Q5+R5+S5+T5+U5+V5+W5</f>
        <v>70</v>
      </c>
      <c r="O5" s="18">
        <f aca="true" t="shared" si="0" ref="O5:O10">N5/D5*100</f>
        <v>14.14141414141414</v>
      </c>
      <c r="P5" s="16"/>
      <c r="Q5" s="16"/>
      <c r="R5" s="16"/>
      <c r="S5" s="16">
        <v>70</v>
      </c>
      <c r="T5" s="16"/>
      <c r="U5" s="16"/>
      <c r="V5" s="16"/>
      <c r="W5" s="16"/>
      <c r="X5" s="16">
        <f>Y5+Z5+AA5+AB5+AC5+AD5+AE5+AF5</f>
        <v>2568</v>
      </c>
      <c r="Y5" s="16"/>
      <c r="Z5" s="16"/>
      <c r="AA5" s="16"/>
      <c r="AB5" s="16">
        <v>2568</v>
      </c>
      <c r="AC5" s="16"/>
      <c r="AD5" s="16"/>
      <c r="AE5" s="16"/>
      <c r="AF5" s="16"/>
      <c r="AG5" s="16">
        <f>X5/N5</f>
        <v>36.68571428571428</v>
      </c>
      <c r="AH5" s="16" t="e">
        <f aca="true" t="shared" si="1" ref="AH5:AO19">Y5/P5</f>
        <v>#DIV/0!</v>
      </c>
      <c r="AI5" s="16" t="e">
        <f t="shared" si="1"/>
        <v>#DIV/0!</v>
      </c>
      <c r="AJ5" s="16" t="e">
        <f t="shared" si="1"/>
        <v>#DIV/0!</v>
      </c>
      <c r="AK5" s="16">
        <f t="shared" si="1"/>
        <v>36.68571428571428</v>
      </c>
      <c r="AL5" s="16" t="e">
        <f t="shared" si="1"/>
        <v>#DIV/0!</v>
      </c>
      <c r="AM5" s="16" t="e">
        <f t="shared" si="1"/>
        <v>#DIV/0!</v>
      </c>
      <c r="AN5" s="16" t="e">
        <f t="shared" si="1"/>
        <v>#DIV/0!</v>
      </c>
      <c r="AO5" s="16" t="e">
        <f t="shared" si="1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450</v>
      </c>
      <c r="AX5" s="18">
        <f>AW5/AV5*100</f>
        <v>45</v>
      </c>
      <c r="AY5" s="16">
        <v>3000</v>
      </c>
      <c r="AZ5" s="16">
        <v>51</v>
      </c>
      <c r="BA5" s="18">
        <f>AZ5/AY5*100</f>
        <v>1.7000000000000002</v>
      </c>
    </row>
    <row r="6" spans="1:53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2" ref="D6:D19">F6+G6+H6+I6+J6+K6+L6+M6</f>
        <v>50</v>
      </c>
      <c r="E6" s="18">
        <f aca="true" t="shared" si="3" ref="E6:E28">D6/C6*100</f>
        <v>4.291845493562231</v>
      </c>
      <c r="F6" s="16"/>
      <c r="G6" s="16"/>
      <c r="H6" s="16"/>
      <c r="I6" s="16"/>
      <c r="J6" s="16"/>
      <c r="K6" s="16">
        <v>50</v>
      </c>
      <c r="L6" s="16"/>
      <c r="M6" s="16"/>
      <c r="N6" s="16">
        <f aca="true" t="shared" si="4" ref="N6:N19">P6+Q6+R6+S6+T6+U6+V6+W6</f>
        <v>0</v>
      </c>
      <c r="O6" s="18">
        <f t="shared" si="0"/>
        <v>0</v>
      </c>
      <c r="P6" s="16"/>
      <c r="Q6" s="16"/>
      <c r="R6" s="16"/>
      <c r="S6" s="16"/>
      <c r="T6" s="16"/>
      <c r="U6" s="16"/>
      <c r="V6" s="16"/>
      <c r="W6" s="16"/>
      <c r="X6" s="16">
        <f aca="true" t="shared" si="5" ref="X6:X19">Y6+Z6+AA6+AB6+AC6+AD6+AE6+AF6</f>
        <v>0</v>
      </c>
      <c r="Y6" s="16"/>
      <c r="Z6" s="16"/>
      <c r="AA6" s="16"/>
      <c r="AB6" s="16"/>
      <c r="AC6" s="16"/>
      <c r="AD6" s="16"/>
      <c r="AE6" s="16"/>
      <c r="AF6" s="16"/>
      <c r="AG6" s="16" t="e">
        <f aca="true" t="shared" si="6" ref="AG6:AG28">X6/N6</f>
        <v>#DIV/0!</v>
      </c>
      <c r="AH6" s="16" t="e">
        <f t="shared" si="1"/>
        <v>#DIV/0!</v>
      </c>
      <c r="AI6" s="16" t="e">
        <f t="shared" si="1"/>
        <v>#DIV/0!</v>
      </c>
      <c r="AJ6" s="16" t="e">
        <f t="shared" si="1"/>
        <v>#DIV/0!</v>
      </c>
      <c r="AK6" s="16" t="e">
        <f t="shared" si="1"/>
        <v>#DIV/0!</v>
      </c>
      <c r="AL6" s="16" t="e">
        <f t="shared" si="1"/>
        <v>#DIV/0!</v>
      </c>
      <c r="AM6" s="16" t="e">
        <f t="shared" si="1"/>
        <v>#DIV/0!</v>
      </c>
      <c r="AN6" s="16" t="e">
        <f t="shared" si="1"/>
        <v>#DIV/0!</v>
      </c>
      <c r="AO6" s="16" t="e">
        <f t="shared" si="1"/>
        <v>#DIV/0!</v>
      </c>
      <c r="AP6" s="16">
        <v>350</v>
      </c>
      <c r="AQ6" s="16">
        <v>173</v>
      </c>
      <c r="AR6" s="18">
        <f aca="true" t="shared" si="7" ref="AR6:AR20">AQ6/AP6*100</f>
        <v>49.42857142857143</v>
      </c>
      <c r="AS6" s="16">
        <v>2500</v>
      </c>
      <c r="AT6" s="16">
        <v>2500</v>
      </c>
      <c r="AU6" s="18">
        <f aca="true" t="shared" si="8" ref="AU6:AU20">AT6/AS6*100</f>
        <v>100</v>
      </c>
      <c r="AV6" s="18">
        <v>320</v>
      </c>
      <c r="AW6" s="16">
        <v>205</v>
      </c>
      <c r="AX6" s="18">
        <f aca="true" t="shared" si="9" ref="AX6:AX26">AW6/AV6*100</f>
        <v>64.0625</v>
      </c>
      <c r="AY6" s="31">
        <v>1040</v>
      </c>
      <c r="AZ6" s="64"/>
      <c r="BA6" s="18">
        <f aca="true" t="shared" si="10" ref="BA6:BA28">AZ6/AY6*100</f>
        <v>0</v>
      </c>
    </row>
    <row r="7" spans="1:53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2"/>
        <v>0</v>
      </c>
      <c r="E7" s="18">
        <f t="shared" si="3"/>
        <v>0</v>
      </c>
      <c r="F7" s="12"/>
      <c r="G7" s="12"/>
      <c r="H7" s="12"/>
      <c r="I7" s="16"/>
      <c r="J7" s="12"/>
      <c r="K7" s="12"/>
      <c r="L7" s="12"/>
      <c r="M7" s="12"/>
      <c r="N7" s="16">
        <f t="shared" si="4"/>
        <v>0</v>
      </c>
      <c r="O7" s="18" t="e">
        <f t="shared" si="0"/>
        <v>#DIV/0!</v>
      </c>
      <c r="P7" s="12"/>
      <c r="Q7" s="12"/>
      <c r="R7" s="12"/>
      <c r="S7" s="12"/>
      <c r="T7" s="12"/>
      <c r="U7" s="12"/>
      <c r="V7" s="12"/>
      <c r="W7" s="12"/>
      <c r="X7" s="16">
        <f t="shared" si="5"/>
        <v>0</v>
      </c>
      <c r="Y7" s="12"/>
      <c r="Z7" s="12"/>
      <c r="AA7" s="12"/>
      <c r="AB7" s="12"/>
      <c r="AC7" s="12"/>
      <c r="AD7" s="12"/>
      <c r="AE7" s="12"/>
      <c r="AF7" s="12"/>
      <c r="AG7" s="16" t="e">
        <f t="shared" si="6"/>
        <v>#DIV/0!</v>
      </c>
      <c r="AH7" s="16" t="e">
        <f t="shared" si="1"/>
        <v>#DIV/0!</v>
      </c>
      <c r="AI7" s="16" t="e">
        <f t="shared" si="1"/>
        <v>#DIV/0!</v>
      </c>
      <c r="AJ7" s="16" t="e">
        <f t="shared" si="1"/>
        <v>#DIV/0!</v>
      </c>
      <c r="AK7" s="16" t="e">
        <f t="shared" si="1"/>
        <v>#DIV/0!</v>
      </c>
      <c r="AL7" s="16" t="e">
        <f t="shared" si="1"/>
        <v>#DIV/0!</v>
      </c>
      <c r="AM7" s="16" t="e">
        <f t="shared" si="1"/>
        <v>#DIV/0!</v>
      </c>
      <c r="AN7" s="16" t="e">
        <f t="shared" si="1"/>
        <v>#DIV/0!</v>
      </c>
      <c r="AO7" s="16" t="e">
        <f t="shared" si="1"/>
        <v>#DIV/0!</v>
      </c>
      <c r="AP7" s="16">
        <v>500</v>
      </c>
      <c r="AQ7" s="16">
        <v>743</v>
      </c>
      <c r="AR7" s="18">
        <f t="shared" si="7"/>
        <v>148.6</v>
      </c>
      <c r="AS7" s="31">
        <v>2100</v>
      </c>
      <c r="AT7" s="31">
        <v>2150</v>
      </c>
      <c r="AU7" s="18">
        <f t="shared" si="8"/>
        <v>102.38095238095238</v>
      </c>
      <c r="AV7" s="18">
        <v>250</v>
      </c>
      <c r="AW7" s="16">
        <v>50</v>
      </c>
      <c r="AX7" s="18">
        <f t="shared" si="9"/>
        <v>20</v>
      </c>
      <c r="AY7" s="16">
        <v>710</v>
      </c>
      <c r="AZ7" s="16"/>
      <c r="BA7" s="18">
        <f t="shared" si="10"/>
        <v>0</v>
      </c>
    </row>
    <row r="8" spans="1:53" s="11" customFormat="1" ht="49.5" customHeight="1" outlineLevel="1">
      <c r="A8" s="10">
        <v>4</v>
      </c>
      <c r="B8" s="14" t="s">
        <v>3</v>
      </c>
      <c r="C8" s="33">
        <v>868</v>
      </c>
      <c r="D8" s="16">
        <f t="shared" si="2"/>
        <v>0</v>
      </c>
      <c r="E8" s="18">
        <f t="shared" si="3"/>
        <v>0</v>
      </c>
      <c r="F8" s="16"/>
      <c r="G8" s="16"/>
      <c r="H8" s="16"/>
      <c r="I8" s="16"/>
      <c r="J8" s="16"/>
      <c r="K8" s="16"/>
      <c r="L8" s="16"/>
      <c r="M8" s="16"/>
      <c r="N8" s="16">
        <f t="shared" si="4"/>
        <v>0</v>
      </c>
      <c r="O8" s="18" t="e">
        <f t="shared" si="0"/>
        <v>#DIV/0!</v>
      </c>
      <c r="P8" s="16"/>
      <c r="Q8" s="16"/>
      <c r="R8" s="16"/>
      <c r="S8" s="16"/>
      <c r="T8" s="16"/>
      <c r="U8" s="16"/>
      <c r="V8" s="16"/>
      <c r="W8" s="16"/>
      <c r="X8" s="16">
        <f t="shared" si="5"/>
        <v>0</v>
      </c>
      <c r="Y8" s="16"/>
      <c r="Z8" s="16"/>
      <c r="AA8" s="16"/>
      <c r="AB8" s="16"/>
      <c r="AC8" s="16"/>
      <c r="AD8" s="16"/>
      <c r="AE8" s="16"/>
      <c r="AF8" s="16"/>
      <c r="AG8" s="16" t="e">
        <f t="shared" si="6"/>
        <v>#DIV/0!</v>
      </c>
      <c r="AH8" s="16" t="e">
        <f t="shared" si="1"/>
        <v>#DIV/0!</v>
      </c>
      <c r="AI8" s="16" t="e">
        <f t="shared" si="1"/>
        <v>#DIV/0!</v>
      </c>
      <c r="AJ8" s="16" t="e">
        <f t="shared" si="1"/>
        <v>#DIV/0!</v>
      </c>
      <c r="AK8" s="16" t="e">
        <f t="shared" si="1"/>
        <v>#DIV/0!</v>
      </c>
      <c r="AL8" s="16" t="e">
        <f t="shared" si="1"/>
        <v>#DIV/0!</v>
      </c>
      <c r="AM8" s="16" t="e">
        <f t="shared" si="1"/>
        <v>#DIV/0!</v>
      </c>
      <c r="AN8" s="16" t="e">
        <f t="shared" si="1"/>
        <v>#DIV/0!</v>
      </c>
      <c r="AO8" s="16" t="e">
        <f t="shared" si="1"/>
        <v>#DIV/0!</v>
      </c>
      <c r="AP8" s="16">
        <v>50</v>
      </c>
      <c r="AQ8" s="16">
        <v>60</v>
      </c>
      <c r="AR8" s="18">
        <f t="shared" si="7"/>
        <v>120</v>
      </c>
      <c r="AS8" s="16"/>
      <c r="AT8" s="16"/>
      <c r="AU8" s="18"/>
      <c r="AV8" s="18">
        <v>300</v>
      </c>
      <c r="AW8" s="16">
        <v>300</v>
      </c>
      <c r="AX8" s="18">
        <f t="shared" si="9"/>
        <v>100</v>
      </c>
      <c r="AY8" s="16">
        <v>1480</v>
      </c>
      <c r="AZ8" s="16"/>
      <c r="BA8" s="18">
        <f t="shared" si="10"/>
        <v>0</v>
      </c>
    </row>
    <row r="9" spans="1:53" s="11" customFormat="1" ht="49.5" customHeight="1" outlineLevel="1">
      <c r="A9" s="10">
        <v>5</v>
      </c>
      <c r="B9" s="10" t="s">
        <v>4</v>
      </c>
      <c r="C9" s="33">
        <v>1179</v>
      </c>
      <c r="D9" s="16">
        <f t="shared" si="2"/>
        <v>0</v>
      </c>
      <c r="E9" s="18">
        <f t="shared" si="3"/>
        <v>0</v>
      </c>
      <c r="F9" s="16"/>
      <c r="G9" s="16"/>
      <c r="H9" s="16"/>
      <c r="I9" s="16"/>
      <c r="J9" s="16"/>
      <c r="K9" s="16"/>
      <c r="L9" s="16"/>
      <c r="M9" s="16"/>
      <c r="N9" s="16">
        <f t="shared" si="4"/>
        <v>0</v>
      </c>
      <c r="O9" s="18" t="e">
        <f t="shared" si="0"/>
        <v>#DIV/0!</v>
      </c>
      <c r="P9" s="16"/>
      <c r="Q9" s="16"/>
      <c r="R9" s="16"/>
      <c r="S9" s="16"/>
      <c r="T9" s="16"/>
      <c r="U9" s="16"/>
      <c r="V9" s="16"/>
      <c r="W9" s="16"/>
      <c r="X9" s="16">
        <f t="shared" si="5"/>
        <v>0</v>
      </c>
      <c r="Y9" s="16"/>
      <c r="Z9" s="16"/>
      <c r="AA9" s="16"/>
      <c r="AB9" s="16"/>
      <c r="AC9" s="16"/>
      <c r="AD9" s="16"/>
      <c r="AE9" s="16"/>
      <c r="AF9" s="16"/>
      <c r="AG9" s="16" t="e">
        <f t="shared" si="6"/>
        <v>#DIV/0!</v>
      </c>
      <c r="AH9" s="16" t="e">
        <f t="shared" si="1"/>
        <v>#DIV/0!</v>
      </c>
      <c r="AI9" s="16" t="e">
        <f t="shared" si="1"/>
        <v>#DIV/0!</v>
      </c>
      <c r="AJ9" s="16" t="e">
        <f t="shared" si="1"/>
        <v>#DIV/0!</v>
      </c>
      <c r="AK9" s="16" t="e">
        <f t="shared" si="1"/>
        <v>#DIV/0!</v>
      </c>
      <c r="AL9" s="16" t="e">
        <f t="shared" si="1"/>
        <v>#DIV/0!</v>
      </c>
      <c r="AM9" s="16" t="e">
        <f t="shared" si="1"/>
        <v>#DIV/0!</v>
      </c>
      <c r="AN9" s="16" t="e">
        <f t="shared" si="1"/>
        <v>#DIV/0!</v>
      </c>
      <c r="AO9" s="16" t="e">
        <f t="shared" si="1"/>
        <v>#DIV/0!</v>
      </c>
      <c r="AP9" s="16">
        <v>1000</v>
      </c>
      <c r="AQ9" s="16">
        <v>1000</v>
      </c>
      <c r="AR9" s="18">
        <f t="shared" si="7"/>
        <v>100</v>
      </c>
      <c r="AS9" s="16">
        <v>4000</v>
      </c>
      <c r="AT9" s="16">
        <v>4000</v>
      </c>
      <c r="AU9" s="18">
        <f t="shared" si="8"/>
        <v>100</v>
      </c>
      <c r="AV9" s="18">
        <v>400</v>
      </c>
      <c r="AW9" s="16">
        <v>140</v>
      </c>
      <c r="AX9" s="18">
        <f t="shared" si="9"/>
        <v>35</v>
      </c>
      <c r="AY9" s="16">
        <v>1040</v>
      </c>
      <c r="AZ9" s="16"/>
      <c r="BA9" s="18">
        <f t="shared" si="10"/>
        <v>0</v>
      </c>
    </row>
    <row r="10" spans="1:53" s="11" customFormat="1" ht="49.5" customHeight="1" outlineLevel="1">
      <c r="A10" s="10">
        <v>6</v>
      </c>
      <c r="B10" s="10" t="s">
        <v>5</v>
      </c>
      <c r="C10" s="33">
        <v>1800</v>
      </c>
      <c r="D10" s="16">
        <f t="shared" si="2"/>
        <v>180</v>
      </c>
      <c r="E10" s="18">
        <f t="shared" si="3"/>
        <v>10</v>
      </c>
      <c r="F10" s="16"/>
      <c r="G10" s="16"/>
      <c r="H10" s="16">
        <v>80</v>
      </c>
      <c r="I10" s="16">
        <v>50</v>
      </c>
      <c r="J10" s="16">
        <v>50</v>
      </c>
      <c r="K10" s="16"/>
      <c r="L10" s="16"/>
      <c r="M10" s="16"/>
      <c r="N10" s="16">
        <f t="shared" si="4"/>
        <v>28</v>
      </c>
      <c r="O10" s="18">
        <f t="shared" si="0"/>
        <v>15.555555555555555</v>
      </c>
      <c r="P10" s="16"/>
      <c r="Q10" s="16"/>
      <c r="R10" s="16">
        <v>28</v>
      </c>
      <c r="S10" s="16"/>
      <c r="T10" s="16"/>
      <c r="U10" s="16"/>
      <c r="V10" s="16"/>
      <c r="W10" s="16"/>
      <c r="X10" s="16">
        <f t="shared" si="5"/>
        <v>1140</v>
      </c>
      <c r="Y10" s="16"/>
      <c r="Z10" s="16"/>
      <c r="AA10" s="16">
        <v>1140</v>
      </c>
      <c r="AB10" s="16"/>
      <c r="AC10" s="16"/>
      <c r="AD10" s="16"/>
      <c r="AE10" s="16"/>
      <c r="AF10" s="16"/>
      <c r="AG10" s="16">
        <f t="shared" si="6"/>
        <v>40.714285714285715</v>
      </c>
      <c r="AH10" s="16" t="e">
        <f t="shared" si="1"/>
        <v>#DIV/0!</v>
      </c>
      <c r="AI10" s="16" t="e">
        <f t="shared" si="1"/>
        <v>#DIV/0!</v>
      </c>
      <c r="AJ10" s="16">
        <f t="shared" si="1"/>
        <v>40.714285714285715</v>
      </c>
      <c r="AK10" s="16" t="e">
        <f t="shared" si="1"/>
        <v>#DIV/0!</v>
      </c>
      <c r="AL10" s="16" t="e">
        <f t="shared" si="1"/>
        <v>#DIV/0!</v>
      </c>
      <c r="AM10" s="16" t="e">
        <f t="shared" si="1"/>
        <v>#DIV/0!</v>
      </c>
      <c r="AN10" s="16" t="e">
        <f t="shared" si="1"/>
        <v>#DIV/0!</v>
      </c>
      <c r="AO10" s="16" t="e">
        <f t="shared" si="1"/>
        <v>#DIV/0!</v>
      </c>
      <c r="AP10" s="16">
        <v>100</v>
      </c>
      <c r="AQ10" s="16">
        <v>305</v>
      </c>
      <c r="AR10" s="18">
        <f t="shared" si="7"/>
        <v>305</v>
      </c>
      <c r="AS10" s="16">
        <v>3000</v>
      </c>
      <c r="AT10" s="16">
        <v>3200</v>
      </c>
      <c r="AU10" s="18">
        <f t="shared" si="8"/>
        <v>106.66666666666667</v>
      </c>
      <c r="AV10" s="18">
        <v>750</v>
      </c>
      <c r="AW10" s="16">
        <v>162</v>
      </c>
      <c r="AX10" s="18">
        <f t="shared" si="9"/>
        <v>21.6</v>
      </c>
      <c r="AY10" s="16">
        <v>1550</v>
      </c>
      <c r="AZ10" s="16"/>
      <c r="BA10" s="18">
        <f t="shared" si="10"/>
        <v>0</v>
      </c>
    </row>
    <row r="11" spans="1:53" s="11" customFormat="1" ht="49.5" customHeight="1" outlineLevel="1">
      <c r="A11" s="10">
        <v>8</v>
      </c>
      <c r="B11" s="10" t="s">
        <v>6</v>
      </c>
      <c r="C11" s="33">
        <v>665</v>
      </c>
      <c r="D11" s="16">
        <f t="shared" si="2"/>
        <v>45</v>
      </c>
      <c r="E11" s="18">
        <f t="shared" si="3"/>
        <v>6.7669172932330826</v>
      </c>
      <c r="F11" s="16"/>
      <c r="G11" s="16"/>
      <c r="H11" s="16"/>
      <c r="I11" s="16">
        <v>45</v>
      </c>
      <c r="J11" s="16"/>
      <c r="K11" s="16"/>
      <c r="L11" s="16"/>
      <c r="M11" s="16"/>
      <c r="N11" s="16">
        <f t="shared" si="4"/>
        <v>0</v>
      </c>
      <c r="O11" s="18">
        <f aca="true" t="shared" si="11" ref="O11:O28">N11/D11*100</f>
        <v>0</v>
      </c>
      <c r="P11" s="16"/>
      <c r="Q11" s="16"/>
      <c r="R11" s="16"/>
      <c r="S11" s="16"/>
      <c r="T11" s="16"/>
      <c r="U11" s="16"/>
      <c r="V11" s="16"/>
      <c r="W11" s="16"/>
      <c r="X11" s="16">
        <f t="shared" si="5"/>
        <v>0</v>
      </c>
      <c r="Y11" s="16"/>
      <c r="Z11" s="16"/>
      <c r="AA11" s="16"/>
      <c r="AB11" s="16"/>
      <c r="AC11" s="16"/>
      <c r="AD11" s="16"/>
      <c r="AE11" s="16"/>
      <c r="AF11" s="16"/>
      <c r="AG11" s="16" t="e">
        <f t="shared" si="6"/>
        <v>#DIV/0!</v>
      </c>
      <c r="AH11" s="16" t="e">
        <f t="shared" si="1"/>
        <v>#DIV/0!</v>
      </c>
      <c r="AI11" s="16" t="e">
        <f t="shared" si="1"/>
        <v>#DIV/0!</v>
      </c>
      <c r="AJ11" s="16" t="e">
        <f t="shared" si="1"/>
        <v>#DIV/0!</v>
      </c>
      <c r="AK11" s="16" t="e">
        <f t="shared" si="1"/>
        <v>#DIV/0!</v>
      </c>
      <c r="AL11" s="16" t="e">
        <f t="shared" si="1"/>
        <v>#DIV/0!</v>
      </c>
      <c r="AM11" s="16" t="e">
        <f t="shared" si="1"/>
        <v>#DIV/0!</v>
      </c>
      <c r="AN11" s="16" t="e">
        <f t="shared" si="1"/>
        <v>#DIV/0!</v>
      </c>
      <c r="AO11" s="16" t="e">
        <f t="shared" si="1"/>
        <v>#DIV/0!</v>
      </c>
      <c r="AP11" s="16">
        <v>90</v>
      </c>
      <c r="AQ11" s="16">
        <v>95</v>
      </c>
      <c r="AR11" s="18">
        <f t="shared" si="7"/>
        <v>105.55555555555556</v>
      </c>
      <c r="AS11" s="16">
        <v>1873</v>
      </c>
      <c r="AT11" s="16">
        <v>2360</v>
      </c>
      <c r="AU11" s="18">
        <f t="shared" si="8"/>
        <v>126.00106780565936</v>
      </c>
      <c r="AV11" s="18">
        <v>200</v>
      </c>
      <c r="AW11" s="16">
        <v>200</v>
      </c>
      <c r="AX11" s="18">
        <f t="shared" si="9"/>
        <v>100</v>
      </c>
      <c r="AY11" s="16">
        <v>740</v>
      </c>
      <c r="AZ11" s="16"/>
      <c r="BA11" s="18">
        <f t="shared" si="10"/>
        <v>0</v>
      </c>
    </row>
    <row r="12" spans="1:53" s="11" customFormat="1" ht="49.5" customHeight="1" outlineLevel="1">
      <c r="A12" s="10">
        <v>9</v>
      </c>
      <c r="B12" s="10" t="s">
        <v>7</v>
      </c>
      <c r="C12" s="33">
        <v>850</v>
      </c>
      <c r="D12" s="16">
        <f t="shared" si="2"/>
        <v>90</v>
      </c>
      <c r="E12" s="18">
        <f t="shared" si="3"/>
        <v>10.588235294117647</v>
      </c>
      <c r="F12" s="16"/>
      <c r="G12" s="16"/>
      <c r="H12" s="16">
        <v>90</v>
      </c>
      <c r="I12" s="16"/>
      <c r="J12" s="16"/>
      <c r="K12" s="16"/>
      <c r="L12" s="16"/>
      <c r="M12" s="16"/>
      <c r="N12" s="16">
        <f t="shared" si="4"/>
        <v>90</v>
      </c>
      <c r="O12" s="18">
        <f t="shared" si="11"/>
        <v>100</v>
      </c>
      <c r="P12" s="16"/>
      <c r="Q12" s="16"/>
      <c r="R12" s="16">
        <v>90</v>
      </c>
      <c r="S12" s="16"/>
      <c r="T12" s="16"/>
      <c r="U12" s="16"/>
      <c r="V12" s="16"/>
      <c r="W12" s="16"/>
      <c r="X12" s="16">
        <f t="shared" si="5"/>
        <v>3150</v>
      </c>
      <c r="Y12" s="16"/>
      <c r="Z12" s="16"/>
      <c r="AA12" s="16">
        <v>3150</v>
      </c>
      <c r="AB12" s="16"/>
      <c r="AC12" s="16"/>
      <c r="AD12" s="16"/>
      <c r="AE12" s="16"/>
      <c r="AF12" s="16"/>
      <c r="AG12" s="16">
        <f t="shared" si="6"/>
        <v>35</v>
      </c>
      <c r="AH12" s="16" t="e">
        <f t="shared" si="1"/>
        <v>#DIV/0!</v>
      </c>
      <c r="AI12" s="16" t="e">
        <f t="shared" si="1"/>
        <v>#DIV/0!</v>
      </c>
      <c r="AJ12" s="16">
        <f t="shared" si="1"/>
        <v>35</v>
      </c>
      <c r="AK12" s="16" t="e">
        <f t="shared" si="1"/>
        <v>#DIV/0!</v>
      </c>
      <c r="AL12" s="16" t="e">
        <f t="shared" si="1"/>
        <v>#DIV/0!</v>
      </c>
      <c r="AM12" s="16" t="e">
        <f t="shared" si="1"/>
        <v>#DIV/0!</v>
      </c>
      <c r="AN12" s="16" t="e">
        <f t="shared" si="1"/>
        <v>#DIV/0!</v>
      </c>
      <c r="AO12" s="16" t="e">
        <f t="shared" si="1"/>
        <v>#DIV/0!</v>
      </c>
      <c r="AP12" s="16">
        <v>70</v>
      </c>
      <c r="AQ12" s="16">
        <v>150</v>
      </c>
      <c r="AR12" s="18">
        <f t="shared" si="7"/>
        <v>214.28571428571428</v>
      </c>
      <c r="AS12" s="16"/>
      <c r="AT12" s="16"/>
      <c r="AU12" s="18"/>
      <c r="AV12" s="18">
        <v>200</v>
      </c>
      <c r="AW12" s="16">
        <v>60</v>
      </c>
      <c r="AX12" s="18">
        <f t="shared" si="9"/>
        <v>30</v>
      </c>
      <c r="AY12" s="16">
        <v>650</v>
      </c>
      <c r="AZ12" s="16"/>
      <c r="BA12" s="18">
        <f t="shared" si="10"/>
        <v>0</v>
      </c>
    </row>
    <row r="13" spans="1:53" s="11" customFormat="1" ht="49.5" customHeight="1" outlineLevel="1">
      <c r="A13" s="10">
        <v>10</v>
      </c>
      <c r="B13" s="10" t="s">
        <v>8</v>
      </c>
      <c r="C13" s="33">
        <v>978</v>
      </c>
      <c r="D13" s="16">
        <f t="shared" si="2"/>
        <v>25</v>
      </c>
      <c r="E13" s="18">
        <f t="shared" si="3"/>
        <v>2.556237218813906</v>
      </c>
      <c r="F13" s="16"/>
      <c r="G13" s="16"/>
      <c r="H13" s="16"/>
      <c r="I13" s="16">
        <v>25</v>
      </c>
      <c r="J13" s="16"/>
      <c r="K13" s="16"/>
      <c r="L13" s="16"/>
      <c r="M13" s="16"/>
      <c r="N13" s="16">
        <f t="shared" si="4"/>
        <v>25</v>
      </c>
      <c r="O13" s="18">
        <f t="shared" si="11"/>
        <v>100</v>
      </c>
      <c r="P13" s="16"/>
      <c r="Q13" s="16"/>
      <c r="R13" s="16"/>
      <c r="S13" s="16">
        <v>25</v>
      </c>
      <c r="T13" s="16"/>
      <c r="U13" s="16"/>
      <c r="V13" s="16"/>
      <c r="W13" s="16"/>
      <c r="X13" s="16">
        <f t="shared" si="5"/>
        <v>1000</v>
      </c>
      <c r="Y13" s="16"/>
      <c r="Z13" s="16"/>
      <c r="AA13" s="16"/>
      <c r="AB13" s="16">
        <v>1000</v>
      </c>
      <c r="AC13" s="16"/>
      <c r="AD13" s="16"/>
      <c r="AE13" s="16"/>
      <c r="AF13" s="16"/>
      <c r="AG13" s="16">
        <f t="shared" si="6"/>
        <v>40</v>
      </c>
      <c r="AH13" s="16" t="e">
        <f t="shared" si="1"/>
        <v>#DIV/0!</v>
      </c>
      <c r="AI13" s="16" t="e">
        <f t="shared" si="1"/>
        <v>#DIV/0!</v>
      </c>
      <c r="AJ13" s="16" t="e">
        <f t="shared" si="1"/>
        <v>#DIV/0!</v>
      </c>
      <c r="AK13" s="16">
        <f t="shared" si="1"/>
        <v>40</v>
      </c>
      <c r="AL13" s="16" t="e">
        <f t="shared" si="1"/>
        <v>#DIV/0!</v>
      </c>
      <c r="AM13" s="16" t="e">
        <f t="shared" si="1"/>
        <v>#DIV/0!</v>
      </c>
      <c r="AN13" s="16" t="e">
        <f t="shared" si="1"/>
        <v>#DIV/0!</v>
      </c>
      <c r="AO13" s="16" t="e">
        <f t="shared" si="1"/>
        <v>#DIV/0!</v>
      </c>
      <c r="AP13" s="16">
        <v>30</v>
      </c>
      <c r="AQ13" s="16">
        <v>120</v>
      </c>
      <c r="AR13" s="18">
        <f t="shared" si="7"/>
        <v>400</v>
      </c>
      <c r="AS13" s="16"/>
      <c r="AT13" s="16"/>
      <c r="AU13" s="18"/>
      <c r="AV13" s="18">
        <v>200</v>
      </c>
      <c r="AW13" s="16">
        <v>130</v>
      </c>
      <c r="AX13" s="18">
        <f t="shared" si="9"/>
        <v>65</v>
      </c>
      <c r="AY13" s="16">
        <v>820</v>
      </c>
      <c r="AZ13" s="16"/>
      <c r="BA13" s="18">
        <f t="shared" si="10"/>
        <v>0</v>
      </c>
    </row>
    <row r="14" spans="1:53" s="11" customFormat="1" ht="49.5" customHeight="1" outlineLevel="1">
      <c r="A14" s="10">
        <v>11</v>
      </c>
      <c r="B14" s="10" t="s">
        <v>9</v>
      </c>
      <c r="C14" s="33">
        <v>892</v>
      </c>
      <c r="D14" s="16">
        <f t="shared" si="2"/>
        <v>0</v>
      </c>
      <c r="E14" s="18">
        <f t="shared" si="3"/>
        <v>0</v>
      </c>
      <c r="F14" s="16"/>
      <c r="G14" s="16"/>
      <c r="H14" s="16"/>
      <c r="I14" s="16"/>
      <c r="J14" s="16"/>
      <c r="K14" s="16"/>
      <c r="L14" s="16"/>
      <c r="M14" s="16"/>
      <c r="N14" s="16">
        <f t="shared" si="4"/>
        <v>0</v>
      </c>
      <c r="O14" s="18" t="e">
        <f t="shared" si="11"/>
        <v>#DIV/0!</v>
      </c>
      <c r="P14" s="16"/>
      <c r="Q14" s="16"/>
      <c r="R14" s="16"/>
      <c r="S14" s="16"/>
      <c r="T14" s="16"/>
      <c r="U14" s="16"/>
      <c r="V14" s="16"/>
      <c r="W14" s="16"/>
      <c r="X14" s="16">
        <f t="shared" si="5"/>
        <v>0</v>
      </c>
      <c r="Y14" s="16"/>
      <c r="Z14" s="16"/>
      <c r="AA14" s="16"/>
      <c r="AB14" s="16"/>
      <c r="AC14" s="16"/>
      <c r="AD14" s="16"/>
      <c r="AE14" s="16"/>
      <c r="AF14" s="16"/>
      <c r="AG14" s="16" t="e">
        <f t="shared" si="6"/>
        <v>#DIV/0!</v>
      </c>
      <c r="AH14" s="16" t="e">
        <f t="shared" si="1"/>
        <v>#DIV/0!</v>
      </c>
      <c r="AI14" s="16" t="e">
        <f t="shared" si="1"/>
        <v>#DIV/0!</v>
      </c>
      <c r="AJ14" s="16" t="e">
        <f t="shared" si="1"/>
        <v>#DIV/0!</v>
      </c>
      <c r="AK14" s="16" t="e">
        <f t="shared" si="1"/>
        <v>#DIV/0!</v>
      </c>
      <c r="AL14" s="16" t="e">
        <f t="shared" si="1"/>
        <v>#DIV/0!</v>
      </c>
      <c r="AM14" s="16" t="e">
        <f t="shared" si="1"/>
        <v>#DIV/0!</v>
      </c>
      <c r="AN14" s="16" t="e">
        <f t="shared" si="1"/>
        <v>#DIV/0!</v>
      </c>
      <c r="AO14" s="16" t="e">
        <f t="shared" si="1"/>
        <v>#DIV/0!</v>
      </c>
      <c r="AP14" s="16">
        <v>60</v>
      </c>
      <c r="AQ14" s="16">
        <v>100</v>
      </c>
      <c r="AR14" s="18">
        <f t="shared" si="7"/>
        <v>166.66666666666669</v>
      </c>
      <c r="AS14" s="16"/>
      <c r="AT14" s="16"/>
      <c r="AU14" s="18"/>
      <c r="AV14" s="18">
        <v>300</v>
      </c>
      <c r="AW14" s="16">
        <v>100</v>
      </c>
      <c r="AX14" s="18">
        <f t="shared" si="9"/>
        <v>33.33333333333333</v>
      </c>
      <c r="AY14" s="16">
        <v>400</v>
      </c>
      <c r="AZ14" s="16"/>
      <c r="BA14" s="18">
        <f t="shared" si="10"/>
        <v>0</v>
      </c>
    </row>
    <row r="15" spans="1:53" s="11" customFormat="1" ht="49.5" customHeight="1" outlineLevel="1">
      <c r="A15" s="10">
        <v>12</v>
      </c>
      <c r="B15" s="10" t="s">
        <v>10</v>
      </c>
      <c r="C15" s="33">
        <v>625</v>
      </c>
      <c r="D15" s="16">
        <f t="shared" si="2"/>
        <v>170</v>
      </c>
      <c r="E15" s="18">
        <f t="shared" si="3"/>
        <v>27.200000000000003</v>
      </c>
      <c r="F15" s="16"/>
      <c r="G15" s="16"/>
      <c r="H15" s="16"/>
      <c r="I15" s="16">
        <v>80</v>
      </c>
      <c r="J15" s="16">
        <v>20</v>
      </c>
      <c r="K15" s="16">
        <v>60</v>
      </c>
      <c r="L15" s="16"/>
      <c r="M15" s="16">
        <v>10</v>
      </c>
      <c r="N15" s="16">
        <f t="shared" si="4"/>
        <v>54</v>
      </c>
      <c r="O15" s="18">
        <f t="shared" si="11"/>
        <v>31.76470588235294</v>
      </c>
      <c r="P15" s="16"/>
      <c r="Q15" s="16"/>
      <c r="R15" s="16"/>
      <c r="S15" s="16">
        <v>34</v>
      </c>
      <c r="T15" s="16">
        <v>20</v>
      </c>
      <c r="U15" s="16"/>
      <c r="V15" s="16"/>
      <c r="W15" s="16"/>
      <c r="X15" s="16">
        <f t="shared" si="5"/>
        <v>2254</v>
      </c>
      <c r="Y15" s="16"/>
      <c r="Z15" s="16"/>
      <c r="AA15" s="16"/>
      <c r="AB15" s="16">
        <v>1394</v>
      </c>
      <c r="AC15" s="16">
        <v>860</v>
      </c>
      <c r="AD15" s="16"/>
      <c r="AE15" s="16"/>
      <c r="AF15" s="16"/>
      <c r="AG15" s="16">
        <f t="shared" si="6"/>
        <v>41.74074074074074</v>
      </c>
      <c r="AH15" s="16" t="e">
        <f t="shared" si="1"/>
        <v>#DIV/0!</v>
      </c>
      <c r="AI15" s="16" t="e">
        <f t="shared" si="1"/>
        <v>#DIV/0!</v>
      </c>
      <c r="AJ15" s="16" t="e">
        <f t="shared" si="1"/>
        <v>#DIV/0!</v>
      </c>
      <c r="AK15" s="16">
        <f t="shared" si="1"/>
        <v>41</v>
      </c>
      <c r="AL15" s="16">
        <f t="shared" si="1"/>
        <v>43</v>
      </c>
      <c r="AM15" s="16" t="e">
        <f t="shared" si="1"/>
        <v>#DIV/0!</v>
      </c>
      <c r="AN15" s="16" t="e">
        <f t="shared" si="1"/>
        <v>#DIV/0!</v>
      </c>
      <c r="AO15" s="16" t="e">
        <f t="shared" si="1"/>
        <v>#DIV/0!</v>
      </c>
      <c r="AP15" s="16">
        <v>300</v>
      </c>
      <c r="AQ15" s="16">
        <v>458</v>
      </c>
      <c r="AR15" s="18">
        <f t="shared" si="7"/>
        <v>152.66666666666666</v>
      </c>
      <c r="AS15" s="16">
        <v>1400</v>
      </c>
      <c r="AT15" s="16">
        <v>2403</v>
      </c>
      <c r="AU15" s="18">
        <f t="shared" si="8"/>
        <v>171.64285714285714</v>
      </c>
      <c r="AV15" s="18">
        <v>200</v>
      </c>
      <c r="AW15" s="16">
        <v>195</v>
      </c>
      <c r="AX15" s="18">
        <f t="shared" si="9"/>
        <v>97.5</v>
      </c>
      <c r="AY15" s="16">
        <v>840</v>
      </c>
      <c r="AZ15" s="16"/>
      <c r="BA15" s="18">
        <f t="shared" si="10"/>
        <v>0</v>
      </c>
    </row>
    <row r="16" spans="1:53" s="11" customFormat="1" ht="49.5" customHeight="1" outlineLevel="1">
      <c r="A16" s="10">
        <v>13</v>
      </c>
      <c r="B16" s="10" t="s">
        <v>11</v>
      </c>
      <c r="C16" s="33">
        <v>530</v>
      </c>
      <c r="D16" s="16">
        <f t="shared" si="2"/>
        <v>160</v>
      </c>
      <c r="E16" s="18">
        <f t="shared" si="3"/>
        <v>30.18867924528302</v>
      </c>
      <c r="F16" s="16"/>
      <c r="G16" s="16"/>
      <c r="H16" s="16"/>
      <c r="I16" s="16">
        <v>70</v>
      </c>
      <c r="J16" s="16">
        <v>30</v>
      </c>
      <c r="K16" s="16">
        <v>60</v>
      </c>
      <c r="L16" s="16"/>
      <c r="M16" s="16"/>
      <c r="N16" s="16">
        <f t="shared" si="4"/>
        <v>67</v>
      </c>
      <c r="O16" s="18">
        <f t="shared" si="11"/>
        <v>41.875</v>
      </c>
      <c r="P16" s="16"/>
      <c r="Q16" s="16"/>
      <c r="R16" s="16"/>
      <c r="S16" s="16"/>
      <c r="T16" s="16">
        <v>7</v>
      </c>
      <c r="U16" s="16">
        <v>60</v>
      </c>
      <c r="V16" s="16"/>
      <c r="W16" s="16"/>
      <c r="X16" s="16">
        <f t="shared" si="5"/>
        <v>1897</v>
      </c>
      <c r="Y16" s="16"/>
      <c r="Z16" s="16"/>
      <c r="AA16" s="16"/>
      <c r="AB16" s="16"/>
      <c r="AC16" s="16">
        <v>283</v>
      </c>
      <c r="AD16" s="16">
        <v>1614</v>
      </c>
      <c r="AE16" s="16"/>
      <c r="AF16" s="16"/>
      <c r="AG16" s="16">
        <f t="shared" si="6"/>
        <v>28.313432835820894</v>
      </c>
      <c r="AH16" s="16" t="e">
        <f t="shared" si="1"/>
        <v>#DIV/0!</v>
      </c>
      <c r="AI16" s="16" t="e">
        <f t="shared" si="1"/>
        <v>#DIV/0!</v>
      </c>
      <c r="AJ16" s="16" t="e">
        <f t="shared" si="1"/>
        <v>#DIV/0!</v>
      </c>
      <c r="AK16" s="16" t="e">
        <f t="shared" si="1"/>
        <v>#DIV/0!</v>
      </c>
      <c r="AL16" s="16">
        <f t="shared" si="1"/>
        <v>40.42857142857143</v>
      </c>
      <c r="AM16" s="16">
        <f t="shared" si="1"/>
        <v>26.9</v>
      </c>
      <c r="AN16" s="16" t="e">
        <f t="shared" si="1"/>
        <v>#DIV/0!</v>
      </c>
      <c r="AO16" s="16" t="e">
        <f t="shared" si="1"/>
        <v>#DIV/0!</v>
      </c>
      <c r="AP16" s="16">
        <v>100</v>
      </c>
      <c r="AQ16" s="16">
        <v>358</v>
      </c>
      <c r="AR16" s="18">
        <f t="shared" si="7"/>
        <v>358</v>
      </c>
      <c r="AS16" s="16">
        <v>3850</v>
      </c>
      <c r="AT16" s="16">
        <v>8228</v>
      </c>
      <c r="AU16" s="18">
        <f t="shared" si="8"/>
        <v>213.7142857142857</v>
      </c>
      <c r="AV16" s="18">
        <v>100</v>
      </c>
      <c r="AW16" s="16"/>
      <c r="AX16" s="18">
        <f t="shared" si="9"/>
        <v>0</v>
      </c>
      <c r="AY16" s="16">
        <v>530</v>
      </c>
      <c r="AZ16" s="16"/>
      <c r="BA16" s="18">
        <f t="shared" si="10"/>
        <v>0</v>
      </c>
    </row>
    <row r="17" spans="1:53" s="13" customFormat="1" ht="49.5" customHeight="1">
      <c r="A17" s="10">
        <v>14</v>
      </c>
      <c r="B17" s="10" t="s">
        <v>12</v>
      </c>
      <c r="C17" s="33">
        <v>1305</v>
      </c>
      <c r="D17" s="16">
        <f t="shared" si="2"/>
        <v>155</v>
      </c>
      <c r="E17" s="18">
        <f t="shared" si="3"/>
        <v>11.877394636015326</v>
      </c>
      <c r="F17" s="16"/>
      <c r="G17" s="16"/>
      <c r="H17" s="16"/>
      <c r="I17" s="16">
        <v>50</v>
      </c>
      <c r="J17" s="16"/>
      <c r="K17" s="16">
        <v>105</v>
      </c>
      <c r="L17" s="16"/>
      <c r="M17" s="16"/>
      <c r="N17" s="16">
        <f t="shared" si="4"/>
        <v>25</v>
      </c>
      <c r="O17" s="18">
        <f t="shared" si="11"/>
        <v>16.129032258064516</v>
      </c>
      <c r="P17" s="16"/>
      <c r="Q17" s="16"/>
      <c r="R17" s="16"/>
      <c r="S17" s="16">
        <v>25</v>
      </c>
      <c r="T17" s="16"/>
      <c r="U17" s="16"/>
      <c r="V17" s="16"/>
      <c r="W17" s="16"/>
      <c r="X17" s="16">
        <f t="shared" si="5"/>
        <v>1103</v>
      </c>
      <c r="Y17" s="16"/>
      <c r="Z17" s="16"/>
      <c r="AA17" s="16"/>
      <c r="AB17" s="16">
        <v>1103</v>
      </c>
      <c r="AC17" s="16"/>
      <c r="AD17" s="16"/>
      <c r="AE17" s="16"/>
      <c r="AF17" s="16"/>
      <c r="AG17" s="16">
        <f t="shared" si="6"/>
        <v>44.12</v>
      </c>
      <c r="AH17" s="16" t="e">
        <f t="shared" si="1"/>
        <v>#DIV/0!</v>
      </c>
      <c r="AI17" s="16" t="e">
        <f t="shared" si="1"/>
        <v>#DIV/0!</v>
      </c>
      <c r="AJ17" s="16" t="e">
        <f t="shared" si="1"/>
        <v>#DIV/0!</v>
      </c>
      <c r="AK17" s="16">
        <f t="shared" si="1"/>
        <v>44.12</v>
      </c>
      <c r="AL17" s="16" t="e">
        <f t="shared" si="1"/>
        <v>#DIV/0!</v>
      </c>
      <c r="AM17" s="16" t="e">
        <f t="shared" si="1"/>
        <v>#DIV/0!</v>
      </c>
      <c r="AN17" s="16" t="e">
        <f t="shared" si="1"/>
        <v>#DIV/0!</v>
      </c>
      <c r="AO17" s="16" t="e">
        <f t="shared" si="1"/>
        <v>#DIV/0!</v>
      </c>
      <c r="AP17" s="16">
        <v>300</v>
      </c>
      <c r="AQ17" s="16">
        <v>320</v>
      </c>
      <c r="AR17" s="18">
        <f t="shared" si="7"/>
        <v>106.66666666666667</v>
      </c>
      <c r="AS17" s="16">
        <v>3000</v>
      </c>
      <c r="AT17" s="16">
        <v>6500</v>
      </c>
      <c r="AU17" s="18">
        <f t="shared" si="8"/>
        <v>216.66666666666666</v>
      </c>
      <c r="AV17" s="18">
        <v>600</v>
      </c>
      <c r="AW17" s="16">
        <v>91</v>
      </c>
      <c r="AX17" s="18">
        <f t="shared" si="9"/>
        <v>15.166666666666668</v>
      </c>
      <c r="AY17" s="31">
        <v>1340</v>
      </c>
      <c r="AZ17" s="64"/>
      <c r="BA17" s="18">
        <f t="shared" si="10"/>
        <v>0</v>
      </c>
    </row>
    <row r="18" spans="1:53" s="13" customFormat="1" ht="49.5" customHeight="1">
      <c r="A18" s="10">
        <v>15</v>
      </c>
      <c r="B18" s="10" t="s">
        <v>14</v>
      </c>
      <c r="C18" s="33">
        <v>935</v>
      </c>
      <c r="D18" s="16">
        <f t="shared" si="2"/>
        <v>100</v>
      </c>
      <c r="E18" s="18">
        <f t="shared" si="3"/>
        <v>10.695187165775401</v>
      </c>
      <c r="F18" s="12"/>
      <c r="G18" s="12"/>
      <c r="H18" s="12"/>
      <c r="I18" s="12"/>
      <c r="J18" s="16">
        <v>100</v>
      </c>
      <c r="K18" s="12"/>
      <c r="L18" s="12"/>
      <c r="M18" s="12"/>
      <c r="N18" s="16">
        <f t="shared" si="4"/>
        <v>0</v>
      </c>
      <c r="O18" s="18">
        <f t="shared" si="11"/>
        <v>0</v>
      </c>
      <c r="P18" s="12"/>
      <c r="Q18" s="12"/>
      <c r="R18" s="12"/>
      <c r="S18" s="12"/>
      <c r="T18" s="12"/>
      <c r="U18" s="12"/>
      <c r="V18" s="12"/>
      <c r="W18" s="12"/>
      <c r="X18" s="16">
        <f t="shared" si="5"/>
        <v>0</v>
      </c>
      <c r="Y18" s="12"/>
      <c r="Z18" s="12"/>
      <c r="AA18" s="12"/>
      <c r="AB18" s="12"/>
      <c r="AC18" s="12"/>
      <c r="AD18" s="12"/>
      <c r="AE18" s="12"/>
      <c r="AF18" s="12"/>
      <c r="AG18" s="16" t="e">
        <f t="shared" si="6"/>
        <v>#DIV/0!</v>
      </c>
      <c r="AH18" s="16" t="e">
        <f t="shared" si="1"/>
        <v>#DIV/0!</v>
      </c>
      <c r="AI18" s="16" t="e">
        <f t="shared" si="1"/>
        <v>#DIV/0!</v>
      </c>
      <c r="AJ18" s="16" t="e">
        <f t="shared" si="1"/>
        <v>#DIV/0!</v>
      </c>
      <c r="AK18" s="16" t="e">
        <f t="shared" si="1"/>
        <v>#DIV/0!</v>
      </c>
      <c r="AL18" s="16" t="e">
        <f t="shared" si="1"/>
        <v>#DIV/0!</v>
      </c>
      <c r="AM18" s="16" t="e">
        <f t="shared" si="1"/>
        <v>#DIV/0!</v>
      </c>
      <c r="AN18" s="16" t="e">
        <f t="shared" si="1"/>
        <v>#DIV/0!</v>
      </c>
      <c r="AO18" s="16" t="e">
        <f t="shared" si="1"/>
        <v>#DIV/0!</v>
      </c>
      <c r="AP18" s="16">
        <v>600</v>
      </c>
      <c r="AQ18" s="16">
        <v>700</v>
      </c>
      <c r="AR18" s="18">
        <f t="shared" si="7"/>
        <v>116.66666666666667</v>
      </c>
      <c r="AS18" s="16">
        <v>1900</v>
      </c>
      <c r="AT18" s="16">
        <v>2300</v>
      </c>
      <c r="AU18" s="18">
        <f t="shared" si="8"/>
        <v>121.05263157894737</v>
      </c>
      <c r="AV18" s="18">
        <v>400</v>
      </c>
      <c r="AW18" s="16">
        <v>200</v>
      </c>
      <c r="AX18" s="18">
        <f t="shared" si="9"/>
        <v>50</v>
      </c>
      <c r="AY18" s="31">
        <v>780</v>
      </c>
      <c r="AZ18" s="64"/>
      <c r="BA18" s="18">
        <f t="shared" si="10"/>
        <v>0</v>
      </c>
    </row>
    <row r="19" spans="1:53" s="13" customFormat="1" ht="49.5" customHeight="1">
      <c r="A19" s="10">
        <v>16</v>
      </c>
      <c r="B19" s="10" t="s">
        <v>18</v>
      </c>
      <c r="C19" s="33">
        <v>994</v>
      </c>
      <c r="D19" s="16">
        <f t="shared" si="2"/>
        <v>0</v>
      </c>
      <c r="E19" s="18">
        <f t="shared" si="3"/>
        <v>0</v>
      </c>
      <c r="F19" s="12"/>
      <c r="G19" s="12"/>
      <c r="H19" s="12"/>
      <c r="I19" s="12"/>
      <c r="J19" s="12"/>
      <c r="K19" s="12"/>
      <c r="L19" s="12"/>
      <c r="M19" s="12"/>
      <c r="N19" s="16">
        <f t="shared" si="4"/>
        <v>0</v>
      </c>
      <c r="O19" s="18" t="e">
        <f t="shared" si="11"/>
        <v>#DIV/0!</v>
      </c>
      <c r="P19" s="12"/>
      <c r="Q19" s="12"/>
      <c r="R19" s="12"/>
      <c r="S19" s="12"/>
      <c r="T19" s="12"/>
      <c r="U19" s="12"/>
      <c r="V19" s="12"/>
      <c r="W19" s="12"/>
      <c r="X19" s="16">
        <f t="shared" si="5"/>
        <v>0</v>
      </c>
      <c r="Y19" s="12"/>
      <c r="Z19" s="12"/>
      <c r="AA19" s="12"/>
      <c r="AB19" s="12"/>
      <c r="AC19" s="12"/>
      <c r="AD19" s="12"/>
      <c r="AE19" s="12"/>
      <c r="AF19" s="12"/>
      <c r="AG19" s="16" t="e">
        <f t="shared" si="6"/>
        <v>#DIV/0!</v>
      </c>
      <c r="AH19" s="16" t="e">
        <f t="shared" si="1"/>
        <v>#DIV/0!</v>
      </c>
      <c r="AI19" s="16" t="e">
        <f t="shared" si="1"/>
        <v>#DIV/0!</v>
      </c>
      <c r="AJ19" s="16" t="e">
        <f t="shared" si="1"/>
        <v>#DIV/0!</v>
      </c>
      <c r="AK19" s="16" t="e">
        <f t="shared" si="1"/>
        <v>#DIV/0!</v>
      </c>
      <c r="AL19" s="16" t="e">
        <f t="shared" si="1"/>
        <v>#DIV/0!</v>
      </c>
      <c r="AM19" s="16" t="e">
        <f t="shared" si="1"/>
        <v>#DIV/0!</v>
      </c>
      <c r="AN19" s="16" t="e">
        <f t="shared" si="1"/>
        <v>#DIV/0!</v>
      </c>
      <c r="AO19" s="16" t="e">
        <f t="shared" si="1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224</v>
      </c>
      <c r="AX19" s="18">
        <f t="shared" si="9"/>
        <v>100</v>
      </c>
      <c r="AY19" s="31">
        <v>770</v>
      </c>
      <c r="AZ19" s="64"/>
      <c r="BA19" s="18">
        <f t="shared" si="10"/>
        <v>0</v>
      </c>
    </row>
    <row r="20" spans="1:53" s="11" customFormat="1" ht="49.5" customHeight="1" outlineLevel="1">
      <c r="A20" s="15"/>
      <c r="B20" s="15" t="s">
        <v>13</v>
      </c>
      <c r="C20" s="33">
        <f>SUM(C5:C19)</f>
        <v>15455</v>
      </c>
      <c r="D20" s="28">
        <f>SUM(D5:D19)</f>
        <v>1470</v>
      </c>
      <c r="E20" s="29">
        <f t="shared" si="3"/>
        <v>9.511484956324814</v>
      </c>
      <c r="F20" s="28">
        <f aca="true" t="shared" si="12" ref="F20:N20">SUM(F5:F19)</f>
        <v>100</v>
      </c>
      <c r="G20" s="28">
        <f t="shared" si="12"/>
        <v>0</v>
      </c>
      <c r="H20" s="28">
        <f t="shared" si="12"/>
        <v>250</v>
      </c>
      <c r="I20" s="28">
        <f t="shared" si="12"/>
        <v>390</v>
      </c>
      <c r="J20" s="28">
        <f t="shared" si="12"/>
        <v>260</v>
      </c>
      <c r="K20" s="28">
        <f t="shared" si="12"/>
        <v>375</v>
      </c>
      <c r="L20" s="28">
        <f t="shared" si="12"/>
        <v>85</v>
      </c>
      <c r="M20" s="28">
        <f t="shared" si="12"/>
        <v>10</v>
      </c>
      <c r="N20" s="28">
        <f t="shared" si="12"/>
        <v>359</v>
      </c>
      <c r="O20" s="19">
        <f t="shared" si="11"/>
        <v>24.421768707482993</v>
      </c>
      <c r="P20" s="28">
        <f aca="true" t="shared" si="13" ref="P20:AF20">SUM(P5:P19)</f>
        <v>0</v>
      </c>
      <c r="Q20" s="28">
        <f t="shared" si="13"/>
        <v>0</v>
      </c>
      <c r="R20" s="28">
        <f t="shared" si="13"/>
        <v>118</v>
      </c>
      <c r="S20" s="28">
        <f t="shared" si="13"/>
        <v>154</v>
      </c>
      <c r="T20" s="28">
        <f t="shared" si="13"/>
        <v>27</v>
      </c>
      <c r="U20" s="28">
        <f t="shared" si="13"/>
        <v>60</v>
      </c>
      <c r="V20" s="28">
        <f t="shared" si="13"/>
        <v>0</v>
      </c>
      <c r="W20" s="28">
        <f t="shared" si="13"/>
        <v>0</v>
      </c>
      <c r="X20" s="28">
        <f t="shared" si="13"/>
        <v>13112</v>
      </c>
      <c r="Y20" s="28">
        <f t="shared" si="13"/>
        <v>0</v>
      </c>
      <c r="Z20" s="28">
        <f t="shared" si="13"/>
        <v>0</v>
      </c>
      <c r="AA20" s="28">
        <f t="shared" si="13"/>
        <v>4290</v>
      </c>
      <c r="AB20" s="28">
        <f t="shared" si="13"/>
        <v>6065</v>
      </c>
      <c r="AC20" s="28">
        <f t="shared" si="13"/>
        <v>1143</v>
      </c>
      <c r="AD20" s="28">
        <f t="shared" si="13"/>
        <v>1614</v>
      </c>
      <c r="AE20" s="28">
        <f t="shared" si="13"/>
        <v>0</v>
      </c>
      <c r="AF20" s="28">
        <f t="shared" si="13"/>
        <v>0</v>
      </c>
      <c r="AG20" s="28">
        <f t="shared" si="6"/>
        <v>36.523676880222844</v>
      </c>
      <c r="AH20" s="28" t="e">
        <f aca="true" t="shared" si="14" ref="AH20:AO20">Y20/P20</f>
        <v>#DIV/0!</v>
      </c>
      <c r="AI20" s="28" t="e">
        <f t="shared" si="14"/>
        <v>#DIV/0!</v>
      </c>
      <c r="AJ20" s="28">
        <f t="shared" si="14"/>
        <v>36.355932203389834</v>
      </c>
      <c r="AK20" s="28">
        <f t="shared" si="14"/>
        <v>39.383116883116884</v>
      </c>
      <c r="AL20" s="28">
        <f t="shared" si="14"/>
        <v>42.333333333333336</v>
      </c>
      <c r="AM20" s="28">
        <f t="shared" si="14"/>
        <v>26.9</v>
      </c>
      <c r="AN20" s="28" t="e">
        <f t="shared" si="14"/>
        <v>#DIV/0!</v>
      </c>
      <c r="AO20" s="28" t="e">
        <f t="shared" si="14"/>
        <v>#DIV/0!</v>
      </c>
      <c r="AP20" s="12">
        <f>SUM(AP5:AP19)</f>
        <v>3970</v>
      </c>
      <c r="AQ20" s="12">
        <f>SUM(AQ5:AQ19)</f>
        <v>5097</v>
      </c>
      <c r="AR20" s="19">
        <f t="shared" si="7"/>
        <v>128.38790931989925</v>
      </c>
      <c r="AS20" s="12">
        <f>SUM(AS5:AS19)</f>
        <v>30623</v>
      </c>
      <c r="AT20" s="12">
        <f>SUM(AT5:AT19)</f>
        <v>41741</v>
      </c>
      <c r="AU20" s="19">
        <f t="shared" si="8"/>
        <v>136.30604447637398</v>
      </c>
      <c r="AV20" s="19">
        <f>SUM(AV5:AV19)</f>
        <v>5444</v>
      </c>
      <c r="AW20" s="12">
        <f>SUM(AW5:AW19)</f>
        <v>2507</v>
      </c>
      <c r="AX20" s="19">
        <f t="shared" si="9"/>
        <v>46.05069801616459</v>
      </c>
      <c r="AY20" s="12">
        <f>SUM(AY5:AY19)</f>
        <v>15690</v>
      </c>
      <c r="AZ20" s="12">
        <f>SUM(AZ5:AZ19)</f>
        <v>51</v>
      </c>
      <c r="BA20" s="19">
        <f t="shared" si="10"/>
        <v>0.32504780114722753</v>
      </c>
    </row>
    <row r="21" spans="1:53" s="11" customFormat="1" ht="49.5" customHeight="1" outlineLevel="1">
      <c r="A21" s="10"/>
      <c r="B21" s="10" t="s">
        <v>46</v>
      </c>
      <c r="C21" s="16">
        <v>700</v>
      </c>
      <c r="D21" s="27"/>
      <c r="E21" s="29">
        <f t="shared" si="3"/>
        <v>0</v>
      </c>
      <c r="F21" s="27"/>
      <c r="G21" s="27"/>
      <c r="H21" s="27"/>
      <c r="I21" s="27"/>
      <c r="J21" s="27"/>
      <c r="K21" s="27"/>
      <c r="L21" s="27"/>
      <c r="M21" s="27"/>
      <c r="N21" s="27"/>
      <c r="O21" s="18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16">
        <v>400</v>
      </c>
      <c r="AQ21" s="16">
        <v>500</v>
      </c>
      <c r="AR21" s="16">
        <f aca="true" t="shared" si="15" ref="AR21:AR28">AQ21/AP21*100</f>
        <v>125</v>
      </c>
      <c r="AS21" s="16">
        <v>2000</v>
      </c>
      <c r="AT21" s="16">
        <v>1500</v>
      </c>
      <c r="AU21" s="16">
        <f>AT21/AS21*100</f>
        <v>75</v>
      </c>
      <c r="AV21" s="16">
        <v>500</v>
      </c>
      <c r="AW21" s="16">
        <v>100</v>
      </c>
      <c r="AX21" s="18">
        <f t="shared" si="9"/>
        <v>20</v>
      </c>
      <c r="AY21" s="16">
        <v>750</v>
      </c>
      <c r="AZ21" s="16"/>
      <c r="BA21" s="18">
        <f t="shared" si="10"/>
        <v>0</v>
      </c>
    </row>
    <row r="22" spans="1:53" s="11" customFormat="1" ht="49.5" customHeight="1" outlineLevel="1">
      <c r="A22" s="10"/>
      <c r="B22" s="10" t="s">
        <v>47</v>
      </c>
      <c r="C22" s="16">
        <v>855</v>
      </c>
      <c r="D22" s="27"/>
      <c r="E22" s="29">
        <f t="shared" si="3"/>
        <v>0</v>
      </c>
      <c r="F22" s="27"/>
      <c r="G22" s="27"/>
      <c r="H22" s="27"/>
      <c r="I22" s="27"/>
      <c r="J22" s="27"/>
      <c r="K22" s="27"/>
      <c r="L22" s="27"/>
      <c r="M22" s="27"/>
      <c r="N22" s="27"/>
      <c r="O22" s="18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16">
        <v>180</v>
      </c>
      <c r="AQ22" s="16">
        <v>160</v>
      </c>
      <c r="AR22" s="18">
        <f t="shared" si="15"/>
        <v>88.88888888888889</v>
      </c>
      <c r="AS22" s="16">
        <v>2000</v>
      </c>
      <c r="AT22" s="16">
        <v>2000</v>
      </c>
      <c r="AU22" s="16">
        <f>AT22/AS22*100</f>
        <v>100</v>
      </c>
      <c r="AV22" s="18">
        <v>200</v>
      </c>
      <c r="AW22" s="16">
        <v>145</v>
      </c>
      <c r="AX22" s="18">
        <f t="shared" si="9"/>
        <v>72.5</v>
      </c>
      <c r="AY22" s="16">
        <v>700</v>
      </c>
      <c r="AZ22" s="16"/>
      <c r="BA22" s="18">
        <f t="shared" si="10"/>
        <v>0</v>
      </c>
    </row>
    <row r="23" spans="1:53" s="11" customFormat="1" ht="49.5" customHeight="1" outlineLevel="1">
      <c r="A23" s="10"/>
      <c r="B23" s="10" t="s">
        <v>48</v>
      </c>
      <c r="C23" s="16">
        <v>655</v>
      </c>
      <c r="D23" s="27"/>
      <c r="E23" s="29">
        <f t="shared" si="3"/>
        <v>0</v>
      </c>
      <c r="F23" s="27"/>
      <c r="G23" s="27"/>
      <c r="H23" s="27"/>
      <c r="I23" s="27"/>
      <c r="J23" s="27"/>
      <c r="K23" s="27"/>
      <c r="L23" s="27"/>
      <c r="M23" s="27"/>
      <c r="N23" s="27"/>
      <c r="O23" s="18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16">
        <v>350</v>
      </c>
      <c r="AQ23" s="16">
        <v>400</v>
      </c>
      <c r="AR23" s="18">
        <f t="shared" si="15"/>
        <v>114.28571428571428</v>
      </c>
      <c r="AS23" s="16">
        <v>1500</v>
      </c>
      <c r="AT23" s="16">
        <v>600</v>
      </c>
      <c r="AU23" s="18">
        <f>AT23/AS23*100</f>
        <v>40</v>
      </c>
      <c r="AV23" s="18">
        <v>200</v>
      </c>
      <c r="AW23" s="16"/>
      <c r="AX23" s="18">
        <f t="shared" si="9"/>
        <v>0</v>
      </c>
      <c r="AY23" s="16">
        <v>700</v>
      </c>
      <c r="AZ23" s="16"/>
      <c r="BA23" s="18">
        <f t="shared" si="10"/>
        <v>0</v>
      </c>
    </row>
    <row r="24" spans="1:53" s="11" customFormat="1" ht="49.5" customHeight="1" outlineLevel="1">
      <c r="A24" s="10"/>
      <c r="B24" s="10" t="s">
        <v>49</v>
      </c>
      <c r="C24" s="27">
        <v>560</v>
      </c>
      <c r="D24" s="27"/>
      <c r="E24" s="29">
        <f t="shared" si="3"/>
        <v>0</v>
      </c>
      <c r="F24" s="27"/>
      <c r="G24" s="27"/>
      <c r="H24" s="27"/>
      <c r="I24" s="27"/>
      <c r="J24" s="27"/>
      <c r="K24" s="27"/>
      <c r="L24" s="27"/>
      <c r="M24" s="27"/>
      <c r="N24" s="27"/>
      <c r="O24" s="18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>
        <v>60</v>
      </c>
      <c r="AQ24" s="27">
        <v>90</v>
      </c>
      <c r="AR24" s="18">
        <f t="shared" si="15"/>
        <v>150</v>
      </c>
      <c r="AS24" s="27"/>
      <c r="AT24" s="27"/>
      <c r="AU24" s="27"/>
      <c r="AV24" s="18">
        <v>200</v>
      </c>
      <c r="AW24" s="16">
        <v>20</v>
      </c>
      <c r="AX24" s="18">
        <f t="shared" si="9"/>
        <v>10</v>
      </c>
      <c r="AY24" s="16">
        <v>380</v>
      </c>
      <c r="AZ24" s="16"/>
      <c r="BA24" s="18">
        <f t="shared" si="10"/>
        <v>0</v>
      </c>
    </row>
    <row r="25" spans="1:53" s="11" customFormat="1" ht="49.5" customHeight="1" outlineLevel="1">
      <c r="A25" s="10"/>
      <c r="B25" s="10" t="s">
        <v>50</v>
      </c>
      <c r="C25" s="27">
        <v>510</v>
      </c>
      <c r="D25" s="27"/>
      <c r="E25" s="29">
        <f t="shared" si="3"/>
        <v>0</v>
      </c>
      <c r="F25" s="27"/>
      <c r="G25" s="27"/>
      <c r="H25" s="27"/>
      <c r="I25" s="27"/>
      <c r="J25" s="27"/>
      <c r="K25" s="27"/>
      <c r="L25" s="27"/>
      <c r="M25" s="27"/>
      <c r="N25" s="27"/>
      <c r="O25" s="18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>
        <v>10</v>
      </c>
      <c r="AQ25" s="27">
        <v>10</v>
      </c>
      <c r="AR25" s="18">
        <f t="shared" si="15"/>
        <v>100</v>
      </c>
      <c r="AS25" s="27"/>
      <c r="AT25" s="27"/>
      <c r="AU25" s="27"/>
      <c r="AV25" s="18">
        <v>230</v>
      </c>
      <c r="AW25" s="18">
        <v>120</v>
      </c>
      <c r="AX25" s="18">
        <f t="shared" si="9"/>
        <v>52.17391304347826</v>
      </c>
      <c r="AY25" s="16">
        <v>400</v>
      </c>
      <c r="AZ25" s="16"/>
      <c r="BA25" s="18">
        <f t="shared" si="10"/>
        <v>0</v>
      </c>
    </row>
    <row r="26" spans="1:53" s="11" customFormat="1" ht="49.5" customHeight="1" outlineLevel="1">
      <c r="A26" s="10"/>
      <c r="B26" s="10" t="s">
        <v>51</v>
      </c>
      <c r="C26" s="27">
        <v>728</v>
      </c>
      <c r="D26" s="27"/>
      <c r="E26" s="29">
        <f t="shared" si="3"/>
        <v>0</v>
      </c>
      <c r="F26" s="27"/>
      <c r="G26" s="27"/>
      <c r="H26" s="27"/>
      <c r="I26" s="27"/>
      <c r="J26" s="27"/>
      <c r="K26" s="27"/>
      <c r="L26" s="27"/>
      <c r="M26" s="27"/>
      <c r="N26" s="27"/>
      <c r="O26" s="18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>
        <v>70</v>
      </c>
      <c r="AQ26" s="27">
        <v>90</v>
      </c>
      <c r="AR26" s="18">
        <f t="shared" si="15"/>
        <v>128.57142857142858</v>
      </c>
      <c r="AS26" s="27"/>
      <c r="AT26" s="27"/>
      <c r="AU26" s="27"/>
      <c r="AV26" s="18">
        <v>200</v>
      </c>
      <c r="AW26" s="18">
        <v>100</v>
      </c>
      <c r="AX26" s="18">
        <f t="shared" si="9"/>
        <v>50</v>
      </c>
      <c r="AY26" s="16">
        <v>530</v>
      </c>
      <c r="AZ26" s="16"/>
      <c r="BA26" s="18">
        <f t="shared" si="10"/>
        <v>0</v>
      </c>
    </row>
    <row r="27" spans="1:53" s="9" customFormat="1" ht="49.5" customHeight="1" outlineLevel="1">
      <c r="A27" s="17"/>
      <c r="B27" s="8" t="s">
        <v>15</v>
      </c>
      <c r="C27" s="28">
        <v>8058</v>
      </c>
      <c r="D27" s="28"/>
      <c r="E27" s="29">
        <f t="shared" si="3"/>
        <v>0</v>
      </c>
      <c r="F27" s="28"/>
      <c r="G27" s="28"/>
      <c r="H27" s="28"/>
      <c r="I27" s="28"/>
      <c r="J27" s="28"/>
      <c r="K27" s="28"/>
      <c r="L27" s="28"/>
      <c r="M27" s="28"/>
      <c r="N27" s="28"/>
      <c r="O27" s="19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 t="e">
        <f t="shared" si="6"/>
        <v>#DIV/0!</v>
      </c>
      <c r="AH27" s="28" t="e">
        <f aca="true" t="shared" si="16" ref="AH27:AO28">Y27/P27</f>
        <v>#DIV/0!</v>
      </c>
      <c r="AI27" s="28" t="e">
        <f t="shared" si="16"/>
        <v>#DIV/0!</v>
      </c>
      <c r="AJ27" s="28" t="e">
        <f t="shared" si="16"/>
        <v>#DIV/0!</v>
      </c>
      <c r="AK27" s="28" t="e">
        <f t="shared" si="16"/>
        <v>#DIV/0!</v>
      </c>
      <c r="AL27" s="28" t="e">
        <f t="shared" si="16"/>
        <v>#DIV/0!</v>
      </c>
      <c r="AM27" s="28" t="e">
        <f t="shared" si="16"/>
        <v>#DIV/0!</v>
      </c>
      <c r="AN27" s="28" t="e">
        <f t="shared" si="16"/>
        <v>#DIV/0!</v>
      </c>
      <c r="AO27" s="28" t="e">
        <f t="shared" si="16"/>
        <v>#DIV/0!</v>
      </c>
      <c r="AP27" s="12">
        <v>1340</v>
      </c>
      <c r="AQ27" s="12">
        <v>4109</v>
      </c>
      <c r="AR27" s="19">
        <f t="shared" si="15"/>
        <v>306.64179104477614</v>
      </c>
      <c r="AS27" s="12">
        <v>2000</v>
      </c>
      <c r="AT27" s="12">
        <v>5500</v>
      </c>
      <c r="AU27" s="19">
        <f>AT27/AS27*100</f>
        <v>275</v>
      </c>
      <c r="AV27" s="19">
        <v>1556</v>
      </c>
      <c r="AW27" s="12">
        <v>738</v>
      </c>
      <c r="AX27" s="19">
        <f>AW27/AV27*100</f>
        <v>47.429305912596405</v>
      </c>
      <c r="AY27" s="12">
        <v>6780</v>
      </c>
      <c r="AZ27" s="12"/>
      <c r="BA27" s="19">
        <f t="shared" si="10"/>
        <v>0</v>
      </c>
    </row>
    <row r="28" spans="1:53" ht="68.25" customHeight="1">
      <c r="A28" s="17"/>
      <c r="B28" s="8" t="s">
        <v>16</v>
      </c>
      <c r="C28" s="28">
        <f>SUM(C20+C27)</f>
        <v>23513</v>
      </c>
      <c r="D28" s="28">
        <f>SUM(D20+D27)</f>
        <v>1470</v>
      </c>
      <c r="E28" s="29">
        <f t="shared" si="3"/>
        <v>6.251860672819292</v>
      </c>
      <c r="F28" s="28">
        <f>SUM(F20+F27)</f>
        <v>100</v>
      </c>
      <c r="G28" s="28">
        <f aca="true" t="shared" si="17" ref="G28:M28">SUM(G20+G27)</f>
        <v>0</v>
      </c>
      <c r="H28" s="28">
        <f t="shared" si="17"/>
        <v>250</v>
      </c>
      <c r="I28" s="28">
        <f t="shared" si="17"/>
        <v>390</v>
      </c>
      <c r="J28" s="28">
        <f t="shared" si="17"/>
        <v>260</v>
      </c>
      <c r="K28" s="28">
        <f t="shared" si="17"/>
        <v>375</v>
      </c>
      <c r="L28" s="28">
        <f t="shared" si="17"/>
        <v>85</v>
      </c>
      <c r="M28" s="28">
        <f t="shared" si="17"/>
        <v>10</v>
      </c>
      <c r="N28" s="28">
        <f>SUM(N20+N27)</f>
        <v>359</v>
      </c>
      <c r="O28" s="19">
        <f t="shared" si="11"/>
        <v>24.421768707482993</v>
      </c>
      <c r="P28" s="28">
        <f>SUM(P20+P27)</f>
        <v>0</v>
      </c>
      <c r="Q28" s="28">
        <f aca="true" t="shared" si="18" ref="Q28:W28">SUM(Q20+Q27)</f>
        <v>0</v>
      </c>
      <c r="R28" s="28">
        <f t="shared" si="18"/>
        <v>118</v>
      </c>
      <c r="S28" s="28">
        <f t="shared" si="18"/>
        <v>154</v>
      </c>
      <c r="T28" s="28">
        <f t="shared" si="18"/>
        <v>27</v>
      </c>
      <c r="U28" s="28">
        <f t="shared" si="18"/>
        <v>60</v>
      </c>
      <c r="V28" s="28">
        <f t="shared" si="18"/>
        <v>0</v>
      </c>
      <c r="W28" s="28">
        <f t="shared" si="18"/>
        <v>0</v>
      </c>
      <c r="X28" s="28">
        <f>SUM(X20+X27)</f>
        <v>13112</v>
      </c>
      <c r="Y28" s="28">
        <f aca="true" t="shared" si="19" ref="Y28:AF28">SUM(Y20+Y27)</f>
        <v>0</v>
      </c>
      <c r="Z28" s="28">
        <f t="shared" si="19"/>
        <v>0</v>
      </c>
      <c r="AA28" s="28">
        <f t="shared" si="19"/>
        <v>4290</v>
      </c>
      <c r="AB28" s="28">
        <f t="shared" si="19"/>
        <v>6065</v>
      </c>
      <c r="AC28" s="28">
        <f t="shared" si="19"/>
        <v>1143</v>
      </c>
      <c r="AD28" s="28">
        <f t="shared" si="19"/>
        <v>1614</v>
      </c>
      <c r="AE28" s="28">
        <f t="shared" si="19"/>
        <v>0</v>
      </c>
      <c r="AF28" s="28">
        <f t="shared" si="19"/>
        <v>0</v>
      </c>
      <c r="AG28" s="28">
        <f t="shared" si="6"/>
        <v>36.523676880222844</v>
      </c>
      <c r="AH28" s="28" t="e">
        <f t="shared" si="16"/>
        <v>#DIV/0!</v>
      </c>
      <c r="AI28" s="28" t="e">
        <f t="shared" si="16"/>
        <v>#DIV/0!</v>
      </c>
      <c r="AJ28" s="28">
        <f t="shared" si="16"/>
        <v>36.355932203389834</v>
      </c>
      <c r="AK28" s="28">
        <f t="shared" si="16"/>
        <v>39.383116883116884</v>
      </c>
      <c r="AL28" s="28">
        <f t="shared" si="16"/>
        <v>42.333333333333336</v>
      </c>
      <c r="AM28" s="28">
        <f t="shared" si="16"/>
        <v>26.9</v>
      </c>
      <c r="AN28" s="28" t="e">
        <f t="shared" si="16"/>
        <v>#DIV/0!</v>
      </c>
      <c r="AO28" s="28" t="e">
        <f t="shared" si="16"/>
        <v>#DIV/0!</v>
      </c>
      <c r="AP28" s="28">
        <f>AP27+AP20</f>
        <v>5310</v>
      </c>
      <c r="AQ28" s="28">
        <f>AQ27+AQ20</f>
        <v>9206</v>
      </c>
      <c r="AR28" s="28">
        <f t="shared" si="15"/>
        <v>173.37099811676083</v>
      </c>
      <c r="AS28" s="28">
        <f>AS27+AS20</f>
        <v>32623</v>
      </c>
      <c r="AT28" s="28">
        <f>AT27+AT20</f>
        <v>47241</v>
      </c>
      <c r="AU28" s="28">
        <f>AT28/AS28*100</f>
        <v>144.80887717254697</v>
      </c>
      <c r="AV28" s="32">
        <f>SUM(AV20+AV27)</f>
        <v>7000</v>
      </c>
      <c r="AW28" s="32">
        <f>SUM(AW20+AW27)</f>
        <v>3245</v>
      </c>
      <c r="AX28" s="19">
        <f>AW28/AV28*100</f>
        <v>46.35714285714286</v>
      </c>
      <c r="AY28" s="32">
        <f>SUM(AY20+AY27)</f>
        <v>22470</v>
      </c>
      <c r="AZ28" s="32">
        <f>SUM(AZ20+AZ27)</f>
        <v>51</v>
      </c>
      <c r="BA28" s="19">
        <f t="shared" si="10"/>
        <v>0.22696929238985314</v>
      </c>
    </row>
    <row r="29" spans="1:2" ht="30.75">
      <c r="A29" s="6"/>
      <c r="B29" s="7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23"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F3:M3"/>
    <mergeCell ref="N3:N4"/>
    <mergeCell ref="O3:O4"/>
    <mergeCell ref="P3:W3"/>
    <mergeCell ref="X3:X4"/>
    <mergeCell ref="Y3:AF3"/>
    <mergeCell ref="AG3:AG4"/>
    <mergeCell ref="AH3:AO3"/>
    <mergeCell ref="AV2:AX3"/>
    <mergeCell ref="AP2:AU2"/>
    <mergeCell ref="AP3:AR3"/>
    <mergeCell ref="AS3:AU3"/>
    <mergeCell ref="AG2:AO2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2020-07-23T05:59:09Z</cp:lastPrinted>
  <dcterms:created xsi:type="dcterms:W3CDTF">2001-05-07T11:51:26Z</dcterms:created>
  <dcterms:modified xsi:type="dcterms:W3CDTF">2020-07-23T06:00:49Z</dcterms:modified>
  <cp:category/>
  <cp:version/>
  <cp:contentType/>
  <cp:contentStatus/>
</cp:coreProperties>
</file>