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'Свод'!$A$1:$AE$28</definedName>
  </definedNames>
  <calcPr fullCalcOnLoad="1"/>
</workbook>
</file>

<file path=xl/sharedStrings.xml><?xml version="1.0" encoding="utf-8"?>
<sst xmlns="http://schemas.openxmlformats.org/spreadsheetml/2006/main" count="66" uniqueCount="47">
  <si>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</si>
  <si>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</si>
  <si>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</si>
  <si>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</si>
  <si>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</si>
  <si>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</si>
  <si>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</si>
  <si>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</si>
  <si>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</si>
  <si>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</si>
  <si>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</si>
  <si>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</si>
  <si>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</si>
  <si>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</si>
  <si>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</si>
  <si>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</si>
  <si>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</si>
  <si>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</si>
  <si>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</si>
  <si>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</si>
  <si>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</si>
  <si>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</si>
  <si>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</si>
  <si>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</si>
  <si>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</si>
  <si>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</si>
  <si>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</si>
  <si>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Подготовка почвы под озимые, га</t>
  </si>
  <si>
    <t>Вып</t>
  </si>
  <si>
    <t>Урожайность, ц/га</t>
  </si>
  <si>
    <t>третикалий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</si>
  <si>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</si>
  <si>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</si>
  <si>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</si>
  <si>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</si>
  <si>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</si>
  <si>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</si>
  <si>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</si>
  <si>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Убрано картофеля, га</t>
  </si>
  <si>
    <t>Валовый сбор, т</t>
  </si>
  <si>
    <t>Посев озимых, га</t>
  </si>
  <si>
    <t xml:space="preserve">в т.ч. </t>
  </si>
  <si>
    <t xml:space="preserve"> рожь</t>
  </si>
  <si>
    <t xml:space="preserve">пшеница </t>
  </si>
  <si>
    <t>Силос</t>
  </si>
  <si>
    <t>Убрано кукурузы, га</t>
  </si>
  <si>
    <t>Информация о ходе проведения  полевых работ в сельхозпредприятиях и К(Ф)Х Яльчикского района на 10.09.2020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</si>
</sst>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8"/>
      <name val="Times New Roman"/>
      <family val="1"/>
    </font>
    <font>
      <b/>
      <sz val="24"/>
      <name val="Arial Cyr"/>
      <family val="0"/>
    </font>
    <font>
      <b/>
      <sz val="2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2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1" fontId="8" fillId="32" borderId="11" xfId="0" applyNumberFormat="1" applyFont="1" applyFill="1" applyBorder="1" applyAlignment="1">
      <alignment vertical="center"/>
    </xf>
    <xf numFmtId="1" fontId="7" fillId="32" borderId="11" xfId="0" applyNumberFormat="1" applyFont="1" applyFill="1" applyBorder="1" applyAlignment="1">
      <alignment vertical="center"/>
    </xf>
    <xf numFmtId="0" fontId="8" fillId="32" borderId="11" xfId="0" applyFont="1" applyFill="1" applyBorder="1" applyAlignment="1">
      <alignment/>
    </xf>
    <xf numFmtId="0" fontId="8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70" fontId="10" fillId="0" borderId="24" xfId="43" applyFont="1" applyBorder="1" applyAlignment="1">
      <alignment horizontal="center" vertical="center"/>
    </xf>
    <xf numFmtId="170" fontId="10" fillId="0" borderId="13" xfId="43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5"/>
  <sheetViews>
    <sheetView tabSelected="1" view="pageBreakPreview" zoomScale="40" zoomScaleNormal="60" zoomScaleSheetLayoutView="4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6" sqref="N6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16.875" style="1" customWidth="1"/>
    <col min="4" max="4" width="18.25390625" style="1" customWidth="1"/>
    <col min="5" max="5" width="21.125" style="1" customWidth="1"/>
    <col min="6" max="6" width="17.125" style="1" customWidth="1"/>
    <col min="7" max="7" width="16.375" style="1" customWidth="1"/>
    <col min="8" max="8" width="14.625" style="1" customWidth="1"/>
    <col min="9" max="9" width="18.625" style="1" customWidth="1"/>
    <col min="10" max="10" width="16.375" style="1" customWidth="1"/>
    <col min="11" max="11" width="13.625" style="1" customWidth="1"/>
    <col min="12" max="12" width="18.625" style="1" customWidth="1"/>
    <col min="13" max="13" width="16.375" style="1" customWidth="1"/>
    <col min="14" max="14" width="15.75390625" style="1" customWidth="1"/>
    <col min="15" max="15" width="17.00390625" style="1" customWidth="1"/>
    <col min="16" max="16" width="16.75390625" style="1" customWidth="1"/>
    <col min="17" max="17" width="16.25390625" style="1" customWidth="1"/>
    <col min="18" max="19" width="15.625" style="1" customWidth="1"/>
    <col min="20" max="20" width="15.875" style="1" customWidth="1"/>
    <col min="21" max="21" width="18.875" style="1" customWidth="1"/>
    <col min="22" max="22" width="16.00390625" style="1" customWidth="1"/>
    <col min="23" max="23" width="12.75390625" style="1" customWidth="1"/>
    <col min="24" max="24" width="13.875" style="1" customWidth="1"/>
    <col min="25" max="25" width="17.125" style="1" customWidth="1"/>
    <col min="26" max="26" width="15.25390625" style="1" customWidth="1"/>
    <col min="27" max="27" width="17.375" style="1" customWidth="1"/>
    <col min="28" max="28" width="13.375" style="1" customWidth="1"/>
    <col min="29" max="29" width="13.875" style="1" customWidth="1"/>
    <col min="30" max="30" width="12.375" style="1" customWidth="1"/>
    <col min="31" max="31" width="13.125" style="1" customWidth="1"/>
    <col min="32" max="16384" width="9.125" style="1" customWidth="1"/>
  </cols>
  <sheetData>
    <row r="1" spans="1:20" s="2" customFormat="1" ht="95.25" customHeight="1">
      <c r="A1" s="28"/>
      <c r="B1" s="28"/>
      <c r="C1" s="51" t="s">
        <v>46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31" s="3" customFormat="1" ht="69" customHeight="1">
      <c r="A2" s="83" t="s">
        <v>19</v>
      </c>
      <c r="B2" s="80" t="s">
        <v>17</v>
      </c>
      <c r="C2" s="53" t="s">
        <v>45</v>
      </c>
      <c r="D2" s="54"/>
      <c r="E2" s="55"/>
      <c r="F2" s="53" t="s">
        <v>26</v>
      </c>
      <c r="G2" s="54"/>
      <c r="H2" s="54"/>
      <c r="I2" s="54"/>
      <c r="J2" s="54"/>
      <c r="K2" s="54"/>
      <c r="L2" s="59"/>
      <c r="M2" s="59"/>
      <c r="N2" s="60"/>
      <c r="O2" s="46" t="s">
        <v>27</v>
      </c>
      <c r="P2" s="47"/>
      <c r="Q2" s="48"/>
      <c r="R2" s="46" t="s">
        <v>37</v>
      </c>
      <c r="S2" s="75"/>
      <c r="T2" s="76"/>
      <c r="U2" s="64" t="s">
        <v>38</v>
      </c>
      <c r="V2" s="65"/>
      <c r="W2" s="65"/>
      <c r="X2" s="65"/>
      <c r="Y2" s="66"/>
      <c r="Z2" s="64" t="s">
        <v>40</v>
      </c>
      <c r="AA2" s="65"/>
      <c r="AB2" s="65"/>
      <c r="AC2" s="65"/>
      <c r="AD2" s="65"/>
      <c r="AE2" s="66"/>
    </row>
    <row r="3" spans="1:31" s="3" customFormat="1" ht="84.75" customHeight="1">
      <c r="A3" s="84"/>
      <c r="B3" s="81"/>
      <c r="C3" s="56"/>
      <c r="D3" s="57"/>
      <c r="E3" s="58"/>
      <c r="F3" s="61" t="s">
        <v>20</v>
      </c>
      <c r="G3" s="62"/>
      <c r="H3" s="63"/>
      <c r="I3" s="61" t="s">
        <v>21</v>
      </c>
      <c r="J3" s="62"/>
      <c r="K3" s="63"/>
      <c r="L3" s="61" t="s">
        <v>44</v>
      </c>
      <c r="M3" s="62"/>
      <c r="N3" s="63"/>
      <c r="O3" s="49"/>
      <c r="P3" s="50"/>
      <c r="Q3" s="45"/>
      <c r="R3" s="77"/>
      <c r="S3" s="78"/>
      <c r="T3" s="79"/>
      <c r="U3" s="67" t="s">
        <v>22</v>
      </c>
      <c r="V3" s="69" t="s">
        <v>28</v>
      </c>
      <c r="W3" s="71" t="s">
        <v>23</v>
      </c>
      <c r="X3" s="73" t="s">
        <v>39</v>
      </c>
      <c r="Y3" s="44" t="s">
        <v>29</v>
      </c>
      <c r="Z3" s="86" t="s">
        <v>22</v>
      </c>
      <c r="AA3" s="86" t="s">
        <v>28</v>
      </c>
      <c r="AB3" s="88" t="s">
        <v>23</v>
      </c>
      <c r="AC3" s="64" t="s">
        <v>41</v>
      </c>
      <c r="AD3" s="65"/>
      <c r="AE3" s="66"/>
    </row>
    <row r="4" spans="1:31" s="11" customFormat="1" ht="186" customHeight="1" outlineLevel="1">
      <c r="A4" s="85"/>
      <c r="B4" s="82"/>
      <c r="C4" s="20" t="s">
        <v>22</v>
      </c>
      <c r="D4" s="20" t="s">
        <v>28</v>
      </c>
      <c r="E4" s="20" t="s">
        <v>23</v>
      </c>
      <c r="F4" s="21" t="s">
        <v>22</v>
      </c>
      <c r="G4" s="21" t="s">
        <v>24</v>
      </c>
      <c r="H4" s="21" t="s">
        <v>23</v>
      </c>
      <c r="I4" s="21" t="s">
        <v>22</v>
      </c>
      <c r="J4" s="21" t="s">
        <v>25</v>
      </c>
      <c r="K4" s="21" t="s">
        <v>23</v>
      </c>
      <c r="L4" s="20" t="s">
        <v>22</v>
      </c>
      <c r="M4" s="20" t="s">
        <v>25</v>
      </c>
      <c r="N4" s="20" t="s">
        <v>23</v>
      </c>
      <c r="O4" s="20" t="s">
        <v>22</v>
      </c>
      <c r="P4" s="20" t="s">
        <v>28</v>
      </c>
      <c r="Q4" s="25" t="s">
        <v>23</v>
      </c>
      <c r="R4" s="21" t="s">
        <v>22</v>
      </c>
      <c r="S4" s="21" t="s">
        <v>28</v>
      </c>
      <c r="T4" s="29" t="s">
        <v>23</v>
      </c>
      <c r="U4" s="68"/>
      <c r="V4" s="70"/>
      <c r="W4" s="72"/>
      <c r="X4" s="74"/>
      <c r="Y4" s="45"/>
      <c r="Z4" s="87"/>
      <c r="AA4" s="87"/>
      <c r="AB4" s="89"/>
      <c r="AC4" s="34" t="s">
        <v>42</v>
      </c>
      <c r="AD4" s="35" t="s">
        <v>43</v>
      </c>
      <c r="AE4" s="35" t="s">
        <v>30</v>
      </c>
    </row>
    <row r="5" spans="1:31" s="11" customFormat="1" ht="49.5" customHeight="1" outlineLevel="1">
      <c r="A5" s="10">
        <v>1</v>
      </c>
      <c r="B5" s="10" t="s">
        <v>0</v>
      </c>
      <c r="C5" s="16">
        <v>150</v>
      </c>
      <c r="D5" s="16">
        <v>3</v>
      </c>
      <c r="E5" s="18">
        <f>D5/C5*100</f>
        <v>2</v>
      </c>
      <c r="F5" s="16">
        <v>420</v>
      </c>
      <c r="G5" s="16">
        <v>515</v>
      </c>
      <c r="H5" s="18">
        <f>G5/F5*100</f>
        <v>122.61904761904762</v>
      </c>
      <c r="I5" s="16">
        <v>7000</v>
      </c>
      <c r="J5" s="16">
        <v>8100</v>
      </c>
      <c r="K5" s="18">
        <f>J5/I5*100</f>
        <v>115.71428571428572</v>
      </c>
      <c r="L5" s="18">
        <v>2783</v>
      </c>
      <c r="M5" s="18"/>
      <c r="N5" s="18">
        <f>M5/L5*100</f>
        <v>0</v>
      </c>
      <c r="O5" s="18">
        <v>1000</v>
      </c>
      <c r="P5" s="16">
        <v>1000</v>
      </c>
      <c r="Q5" s="18">
        <f>P5/O5*100</f>
        <v>100</v>
      </c>
      <c r="R5" s="16">
        <v>3000</v>
      </c>
      <c r="S5" s="16">
        <v>1005</v>
      </c>
      <c r="T5" s="18">
        <f>S5/R5*100</f>
        <v>33.5</v>
      </c>
      <c r="U5" s="16"/>
      <c r="V5" s="16"/>
      <c r="W5" s="16"/>
      <c r="X5" s="16"/>
      <c r="Y5" s="16"/>
      <c r="Z5" s="18">
        <v>1000</v>
      </c>
      <c r="AA5" s="10">
        <f>AC5+AD5+AE5</f>
        <v>868</v>
      </c>
      <c r="AB5" s="39">
        <f>AA5/Z5*100</f>
        <v>86.8</v>
      </c>
      <c r="AC5" s="10">
        <v>585</v>
      </c>
      <c r="AD5" s="10">
        <v>63</v>
      </c>
      <c r="AE5" s="10">
        <v>220</v>
      </c>
    </row>
    <row r="6" spans="1:31" s="13" customFormat="1" ht="49.5" customHeight="1" outlineLevel="1">
      <c r="A6" s="10">
        <v>2</v>
      </c>
      <c r="B6" s="10" t="s">
        <v>1</v>
      </c>
      <c r="C6" s="16"/>
      <c r="D6" s="16"/>
      <c r="E6" s="18"/>
      <c r="F6" s="16">
        <v>350</v>
      </c>
      <c r="G6" s="16">
        <v>173</v>
      </c>
      <c r="H6" s="18">
        <f aca="true" t="shared" si="0" ref="H6:H20">G6/F6*100</f>
        <v>49.42857142857143</v>
      </c>
      <c r="I6" s="16">
        <v>2500</v>
      </c>
      <c r="J6" s="16">
        <v>2500</v>
      </c>
      <c r="K6" s="18">
        <f aca="true" t="shared" si="1" ref="K6:K20">J6/I6*100</f>
        <v>100</v>
      </c>
      <c r="L6" s="18"/>
      <c r="M6" s="18"/>
      <c r="N6" s="18"/>
      <c r="O6" s="18">
        <v>320</v>
      </c>
      <c r="P6" s="16">
        <v>320</v>
      </c>
      <c r="Q6" s="18">
        <f aca="true" t="shared" si="2" ref="Q6:Q23">P6/O6*100</f>
        <v>100</v>
      </c>
      <c r="R6" s="26">
        <v>1040</v>
      </c>
      <c r="S6" s="16">
        <v>500</v>
      </c>
      <c r="T6" s="18">
        <f aca="true" t="shared" si="3" ref="T6:T28">S6/R6*100</f>
        <v>48.07692307692308</v>
      </c>
      <c r="U6" s="12"/>
      <c r="V6" s="12"/>
      <c r="W6" s="12"/>
      <c r="X6" s="12"/>
      <c r="Y6" s="12"/>
      <c r="Z6" s="18">
        <v>320</v>
      </c>
      <c r="AA6" s="10">
        <f aca="true" t="shared" si="4" ref="AA6:AA19">AC6+AD6+AE6</f>
        <v>40</v>
      </c>
      <c r="AB6" s="39">
        <f aca="true" t="shared" si="5" ref="AB6:AB28">AA6/Z6*100</f>
        <v>12.5</v>
      </c>
      <c r="AC6" s="37"/>
      <c r="AD6" s="41">
        <v>40</v>
      </c>
      <c r="AE6" s="37"/>
    </row>
    <row r="7" spans="1:31" s="11" customFormat="1" ht="49.5" customHeight="1" outlineLevel="1">
      <c r="A7" s="10">
        <v>3</v>
      </c>
      <c r="B7" s="10" t="s">
        <v>2</v>
      </c>
      <c r="C7" s="16">
        <v>80</v>
      </c>
      <c r="D7" s="16">
        <v>5</v>
      </c>
      <c r="E7" s="18">
        <f aca="true" t="shared" si="6" ref="E6:E28">D7/C7*100</f>
        <v>6.25</v>
      </c>
      <c r="F7" s="16">
        <v>500</v>
      </c>
      <c r="G7" s="16">
        <v>743</v>
      </c>
      <c r="H7" s="18">
        <f t="shared" si="0"/>
        <v>148.6</v>
      </c>
      <c r="I7" s="26">
        <v>2100</v>
      </c>
      <c r="J7" s="26">
        <v>2150</v>
      </c>
      <c r="K7" s="18">
        <f t="shared" si="1"/>
        <v>102.38095238095238</v>
      </c>
      <c r="L7" s="18">
        <v>2100</v>
      </c>
      <c r="M7" s="18"/>
      <c r="N7" s="18">
        <f aca="true" t="shared" si="7" ref="N6:N28">M7/L7*100</f>
        <v>0</v>
      </c>
      <c r="O7" s="18">
        <v>250</v>
      </c>
      <c r="P7" s="16">
        <v>200</v>
      </c>
      <c r="Q7" s="18">
        <f t="shared" si="2"/>
        <v>80</v>
      </c>
      <c r="R7" s="16">
        <v>710</v>
      </c>
      <c r="S7" s="16">
        <v>270</v>
      </c>
      <c r="T7" s="18">
        <f t="shared" si="3"/>
        <v>38.028169014084504</v>
      </c>
      <c r="U7" s="16"/>
      <c r="V7" s="16"/>
      <c r="W7" s="16"/>
      <c r="X7" s="16"/>
      <c r="Y7" s="16"/>
      <c r="Z7" s="18">
        <v>250</v>
      </c>
      <c r="AA7" s="10">
        <f t="shared" si="4"/>
        <v>200</v>
      </c>
      <c r="AB7" s="39">
        <f t="shared" si="5"/>
        <v>80</v>
      </c>
      <c r="AC7" s="10"/>
      <c r="AD7" s="10">
        <v>200</v>
      </c>
      <c r="AE7" s="10"/>
    </row>
    <row r="8" spans="1:31" s="11" customFormat="1" ht="49.5" customHeight="1" outlineLevel="1">
      <c r="A8" s="10">
        <v>5</v>
      </c>
      <c r="B8" s="10" t="s">
        <v>4</v>
      </c>
      <c r="C8" s="16">
        <v>80</v>
      </c>
      <c r="D8" s="16">
        <v>20</v>
      </c>
      <c r="E8" s="18">
        <f t="shared" si="6"/>
        <v>25</v>
      </c>
      <c r="F8" s="16">
        <v>1000</v>
      </c>
      <c r="G8" s="16">
        <v>1000</v>
      </c>
      <c r="H8" s="18">
        <f t="shared" si="0"/>
        <v>100</v>
      </c>
      <c r="I8" s="16">
        <v>4000</v>
      </c>
      <c r="J8" s="16">
        <v>4000</v>
      </c>
      <c r="K8" s="18">
        <f t="shared" si="1"/>
        <v>100</v>
      </c>
      <c r="L8" s="18">
        <v>2100</v>
      </c>
      <c r="M8" s="18"/>
      <c r="N8" s="18">
        <f t="shared" si="7"/>
        <v>0</v>
      </c>
      <c r="O8" s="18">
        <v>400</v>
      </c>
      <c r="P8" s="16">
        <v>400</v>
      </c>
      <c r="Q8" s="18">
        <f t="shared" si="2"/>
        <v>100</v>
      </c>
      <c r="R8" s="16">
        <v>1040</v>
      </c>
      <c r="S8" s="16">
        <v>635</v>
      </c>
      <c r="T8" s="18">
        <f t="shared" si="3"/>
        <v>61.057692307692314</v>
      </c>
      <c r="U8" s="16"/>
      <c r="V8" s="16"/>
      <c r="W8" s="18"/>
      <c r="X8" s="16"/>
      <c r="Y8" s="30"/>
      <c r="Z8" s="18">
        <v>400</v>
      </c>
      <c r="AA8" s="10">
        <f t="shared" si="4"/>
        <v>400</v>
      </c>
      <c r="AB8" s="39">
        <f t="shared" si="5"/>
        <v>100</v>
      </c>
      <c r="AC8" s="10">
        <v>110</v>
      </c>
      <c r="AD8" s="10">
        <v>290</v>
      </c>
      <c r="AE8" s="10"/>
    </row>
    <row r="9" spans="1:31" s="11" customFormat="1" ht="49.5" customHeight="1" outlineLevel="1">
      <c r="A9" s="10">
        <v>6</v>
      </c>
      <c r="B9" s="10" t="s">
        <v>5</v>
      </c>
      <c r="C9" s="16">
        <v>120</v>
      </c>
      <c r="D9" s="16"/>
      <c r="E9" s="18">
        <f t="shared" si="6"/>
        <v>0</v>
      </c>
      <c r="F9" s="16">
        <v>100</v>
      </c>
      <c r="G9" s="16">
        <v>305</v>
      </c>
      <c r="H9" s="18">
        <f t="shared" si="0"/>
        <v>305</v>
      </c>
      <c r="I9" s="16">
        <v>3000</v>
      </c>
      <c r="J9" s="16">
        <v>3200</v>
      </c>
      <c r="K9" s="18">
        <f t="shared" si="1"/>
        <v>106.66666666666667</v>
      </c>
      <c r="L9" s="18">
        <v>2400</v>
      </c>
      <c r="M9" s="18"/>
      <c r="N9" s="18">
        <f t="shared" si="7"/>
        <v>0</v>
      </c>
      <c r="O9" s="18">
        <v>750</v>
      </c>
      <c r="P9" s="16">
        <v>800</v>
      </c>
      <c r="Q9" s="18">
        <f t="shared" si="2"/>
        <v>106.66666666666667</v>
      </c>
      <c r="R9" s="16">
        <v>1550</v>
      </c>
      <c r="S9" s="16">
        <v>650</v>
      </c>
      <c r="T9" s="18">
        <f t="shared" si="3"/>
        <v>41.935483870967744</v>
      </c>
      <c r="U9" s="16"/>
      <c r="V9" s="16"/>
      <c r="W9" s="18"/>
      <c r="X9" s="16"/>
      <c r="Y9" s="30"/>
      <c r="Z9" s="18">
        <v>750</v>
      </c>
      <c r="AA9" s="10">
        <f t="shared" si="4"/>
        <v>800</v>
      </c>
      <c r="AB9" s="39">
        <f t="shared" si="5"/>
        <v>106.66666666666667</v>
      </c>
      <c r="AC9" s="10">
        <v>158</v>
      </c>
      <c r="AD9" s="10">
        <v>642</v>
      </c>
      <c r="AE9" s="10"/>
    </row>
    <row r="10" spans="1:31" s="11" customFormat="1" ht="49.5" customHeight="1" outlineLevel="1">
      <c r="A10" s="10">
        <v>8</v>
      </c>
      <c r="B10" s="10" t="s">
        <v>6</v>
      </c>
      <c r="C10" s="16">
        <v>100</v>
      </c>
      <c r="D10" s="16">
        <v>5</v>
      </c>
      <c r="E10" s="18">
        <f t="shared" si="6"/>
        <v>5</v>
      </c>
      <c r="F10" s="16">
        <v>90</v>
      </c>
      <c r="G10" s="16">
        <v>95</v>
      </c>
      <c r="H10" s="18">
        <f t="shared" si="0"/>
        <v>105.55555555555556</v>
      </c>
      <c r="I10" s="16">
        <v>1873</v>
      </c>
      <c r="J10" s="16">
        <v>2360</v>
      </c>
      <c r="K10" s="18">
        <f t="shared" si="1"/>
        <v>126.00106780565936</v>
      </c>
      <c r="L10" s="18">
        <v>1725</v>
      </c>
      <c r="M10" s="18"/>
      <c r="N10" s="18">
        <f t="shared" si="7"/>
        <v>0</v>
      </c>
      <c r="O10" s="18">
        <v>200</v>
      </c>
      <c r="P10" s="16">
        <v>250</v>
      </c>
      <c r="Q10" s="18">
        <f t="shared" si="2"/>
        <v>125</v>
      </c>
      <c r="R10" s="16">
        <v>740</v>
      </c>
      <c r="S10" s="16">
        <v>600</v>
      </c>
      <c r="T10" s="18">
        <f t="shared" si="3"/>
        <v>81.08108108108108</v>
      </c>
      <c r="U10" s="16"/>
      <c r="V10" s="16"/>
      <c r="W10" s="18"/>
      <c r="X10" s="16"/>
      <c r="Y10" s="30"/>
      <c r="Z10" s="18">
        <v>200</v>
      </c>
      <c r="AA10" s="10">
        <f t="shared" si="4"/>
        <v>250</v>
      </c>
      <c r="AB10" s="39">
        <f t="shared" si="5"/>
        <v>125</v>
      </c>
      <c r="AC10" s="10"/>
      <c r="AD10" s="10">
        <v>250</v>
      </c>
      <c r="AE10" s="10"/>
    </row>
    <row r="11" spans="1:31" s="11" customFormat="1" ht="49.5" customHeight="1" outlineLevel="1">
      <c r="A11" s="10">
        <v>9</v>
      </c>
      <c r="B11" s="10" t="s">
        <v>7</v>
      </c>
      <c r="C11" s="16"/>
      <c r="D11" s="16"/>
      <c r="E11" s="18"/>
      <c r="F11" s="16">
        <v>70</v>
      </c>
      <c r="G11" s="16">
        <v>150</v>
      </c>
      <c r="H11" s="18">
        <f t="shared" si="0"/>
        <v>214.28571428571428</v>
      </c>
      <c r="I11" s="16"/>
      <c r="J11" s="16"/>
      <c r="K11" s="18"/>
      <c r="L11" s="18"/>
      <c r="M11" s="18"/>
      <c r="N11" s="18"/>
      <c r="O11" s="18">
        <v>200</v>
      </c>
      <c r="P11" s="16">
        <v>100</v>
      </c>
      <c r="Q11" s="18">
        <f t="shared" si="2"/>
        <v>50</v>
      </c>
      <c r="R11" s="16">
        <v>650</v>
      </c>
      <c r="S11" s="16">
        <v>570</v>
      </c>
      <c r="T11" s="18">
        <f t="shared" si="3"/>
        <v>87.6923076923077</v>
      </c>
      <c r="U11" s="16">
        <v>50</v>
      </c>
      <c r="V11" s="16">
        <v>5</v>
      </c>
      <c r="W11" s="18">
        <f>V11/U11*100</f>
        <v>10</v>
      </c>
      <c r="X11" s="16">
        <v>100</v>
      </c>
      <c r="Y11" s="30">
        <f>X11/V11*10</f>
        <v>200</v>
      </c>
      <c r="Z11" s="18">
        <v>200</v>
      </c>
      <c r="AA11" s="10">
        <f t="shared" si="4"/>
        <v>100</v>
      </c>
      <c r="AB11" s="39">
        <f t="shared" si="5"/>
        <v>50</v>
      </c>
      <c r="AC11" s="10"/>
      <c r="AD11" s="10">
        <v>100</v>
      </c>
      <c r="AE11" s="10"/>
    </row>
    <row r="12" spans="1:31" s="11" customFormat="1" ht="49.5" customHeight="1" outlineLevel="1">
      <c r="A12" s="10">
        <v>11</v>
      </c>
      <c r="B12" s="10" t="s">
        <v>9</v>
      </c>
      <c r="C12" s="16"/>
      <c r="D12" s="16"/>
      <c r="E12" s="18"/>
      <c r="F12" s="16">
        <v>60</v>
      </c>
      <c r="G12" s="16">
        <v>100</v>
      </c>
      <c r="H12" s="18">
        <f t="shared" si="0"/>
        <v>166.66666666666669</v>
      </c>
      <c r="I12" s="16"/>
      <c r="J12" s="16"/>
      <c r="K12" s="18"/>
      <c r="L12" s="18"/>
      <c r="M12" s="18"/>
      <c r="N12" s="18"/>
      <c r="O12" s="18">
        <v>300</v>
      </c>
      <c r="P12" s="16">
        <v>340</v>
      </c>
      <c r="Q12" s="18">
        <f t="shared" si="2"/>
        <v>113.33333333333333</v>
      </c>
      <c r="R12" s="16">
        <v>400</v>
      </c>
      <c r="S12" s="16">
        <v>220</v>
      </c>
      <c r="T12" s="18">
        <f t="shared" si="3"/>
        <v>55.00000000000001</v>
      </c>
      <c r="U12" s="16"/>
      <c r="V12" s="16"/>
      <c r="W12" s="18"/>
      <c r="X12" s="16"/>
      <c r="Y12" s="30"/>
      <c r="Z12" s="18">
        <v>300</v>
      </c>
      <c r="AA12" s="10">
        <f t="shared" si="4"/>
        <v>340</v>
      </c>
      <c r="AB12" s="39">
        <f t="shared" si="5"/>
        <v>113.33333333333333</v>
      </c>
      <c r="AC12" s="10"/>
      <c r="AD12" s="10">
        <v>340</v>
      </c>
      <c r="AE12" s="10"/>
    </row>
    <row r="13" spans="1:31" s="11" customFormat="1" ht="49.5" customHeight="1" outlineLevel="1">
      <c r="A13" s="10">
        <v>12</v>
      </c>
      <c r="B13" s="10" t="s">
        <v>10</v>
      </c>
      <c r="C13" s="16">
        <v>40</v>
      </c>
      <c r="D13" s="16">
        <v>15</v>
      </c>
      <c r="E13" s="18">
        <f t="shared" si="6"/>
        <v>37.5</v>
      </c>
      <c r="F13" s="16">
        <v>300</v>
      </c>
      <c r="G13" s="16">
        <v>458</v>
      </c>
      <c r="H13" s="18">
        <f t="shared" si="0"/>
        <v>152.66666666666666</v>
      </c>
      <c r="I13" s="16">
        <v>1400</v>
      </c>
      <c r="J13" s="16">
        <v>2403</v>
      </c>
      <c r="K13" s="18">
        <f t="shared" si="1"/>
        <v>171.64285714285714</v>
      </c>
      <c r="L13" s="18">
        <v>560</v>
      </c>
      <c r="M13" s="18"/>
      <c r="N13" s="18">
        <f t="shared" si="7"/>
        <v>0</v>
      </c>
      <c r="O13" s="18">
        <v>200</v>
      </c>
      <c r="P13" s="16">
        <v>220</v>
      </c>
      <c r="Q13" s="18">
        <f t="shared" si="2"/>
        <v>110.00000000000001</v>
      </c>
      <c r="R13" s="16">
        <v>840</v>
      </c>
      <c r="S13" s="16">
        <v>597</v>
      </c>
      <c r="T13" s="18">
        <f t="shared" si="3"/>
        <v>71.07142857142857</v>
      </c>
      <c r="U13" s="16"/>
      <c r="V13" s="16"/>
      <c r="W13" s="18"/>
      <c r="X13" s="16"/>
      <c r="Y13" s="30"/>
      <c r="Z13" s="18">
        <v>200</v>
      </c>
      <c r="AA13" s="10">
        <f t="shared" si="4"/>
        <v>220</v>
      </c>
      <c r="AB13" s="39">
        <f t="shared" si="5"/>
        <v>110.00000000000001</v>
      </c>
      <c r="AC13" s="10">
        <v>70</v>
      </c>
      <c r="AD13" s="10">
        <v>150</v>
      </c>
      <c r="AE13" s="10"/>
    </row>
    <row r="14" spans="1:31" s="13" customFormat="1" ht="49.5" customHeight="1">
      <c r="A14" s="10">
        <v>14</v>
      </c>
      <c r="B14" s="10" t="s">
        <v>12</v>
      </c>
      <c r="C14" s="16">
        <v>112</v>
      </c>
      <c r="D14" s="16">
        <v>25</v>
      </c>
      <c r="E14" s="18">
        <f t="shared" si="6"/>
        <v>22.321428571428573</v>
      </c>
      <c r="F14" s="16">
        <v>300</v>
      </c>
      <c r="G14" s="16">
        <v>320</v>
      </c>
      <c r="H14" s="18">
        <f>G14/F14*100</f>
        <v>106.66666666666667</v>
      </c>
      <c r="I14" s="16">
        <v>3000</v>
      </c>
      <c r="J14" s="16">
        <v>6500</v>
      </c>
      <c r="K14" s="18">
        <f>J14/I14*100</f>
        <v>216.66666666666666</v>
      </c>
      <c r="L14" s="18">
        <v>4400</v>
      </c>
      <c r="M14" s="18"/>
      <c r="N14" s="18">
        <f t="shared" si="7"/>
        <v>0</v>
      </c>
      <c r="O14" s="18">
        <v>600</v>
      </c>
      <c r="P14" s="16">
        <v>600</v>
      </c>
      <c r="Q14" s="18">
        <f>P14/O14*100</f>
        <v>100</v>
      </c>
      <c r="R14" s="26">
        <v>1340</v>
      </c>
      <c r="S14" s="26">
        <v>620</v>
      </c>
      <c r="T14" s="18">
        <f>S14/R14*100</f>
        <v>46.26865671641791</v>
      </c>
      <c r="U14" s="16"/>
      <c r="V14" s="16"/>
      <c r="W14" s="18"/>
      <c r="X14" s="16"/>
      <c r="Y14" s="30"/>
      <c r="Z14" s="18">
        <v>600</v>
      </c>
      <c r="AA14" s="10">
        <f t="shared" si="4"/>
        <v>550</v>
      </c>
      <c r="AB14" s="39">
        <f t="shared" si="5"/>
        <v>91.66666666666666</v>
      </c>
      <c r="AC14" s="37"/>
      <c r="AD14" s="41">
        <v>550</v>
      </c>
      <c r="AE14" s="37"/>
    </row>
    <row r="15" spans="1:31" s="11" customFormat="1" ht="49.5" customHeight="1" outlineLevel="1">
      <c r="A15" s="10">
        <v>14</v>
      </c>
      <c r="B15" s="10" t="s">
        <v>11</v>
      </c>
      <c r="C15" s="16">
        <v>150</v>
      </c>
      <c r="D15" s="16">
        <v>5</v>
      </c>
      <c r="E15" s="18">
        <f t="shared" si="6"/>
        <v>3.3333333333333335</v>
      </c>
      <c r="F15" s="16">
        <v>100</v>
      </c>
      <c r="G15" s="16">
        <v>764</v>
      </c>
      <c r="H15" s="18">
        <f>G15/F15*100</f>
        <v>764</v>
      </c>
      <c r="I15" s="16">
        <v>3850</v>
      </c>
      <c r="J15" s="16">
        <v>10228</v>
      </c>
      <c r="K15" s="18">
        <f>J15/I15*100</f>
        <v>265.6623376623377</v>
      </c>
      <c r="L15" s="18">
        <v>2500</v>
      </c>
      <c r="M15" s="18"/>
      <c r="N15" s="18">
        <f t="shared" si="7"/>
        <v>0</v>
      </c>
      <c r="O15" s="18">
        <v>101</v>
      </c>
      <c r="P15" s="16"/>
      <c r="Q15" s="18">
        <f>P15/O15*100</f>
        <v>0</v>
      </c>
      <c r="R15" s="16">
        <v>530</v>
      </c>
      <c r="S15" s="16">
        <v>420</v>
      </c>
      <c r="T15" s="18">
        <f>S15/R15*100</f>
        <v>79.24528301886792</v>
      </c>
      <c r="U15" s="16"/>
      <c r="V15" s="16"/>
      <c r="W15" s="18"/>
      <c r="X15" s="16"/>
      <c r="Y15" s="30"/>
      <c r="Z15" s="18">
        <v>101</v>
      </c>
      <c r="AA15" s="10">
        <f t="shared" si="4"/>
        <v>0</v>
      </c>
      <c r="AB15" s="39">
        <f t="shared" si="5"/>
        <v>0</v>
      </c>
      <c r="AC15" s="10"/>
      <c r="AD15" s="10"/>
      <c r="AE15" s="10"/>
    </row>
    <row r="16" spans="1:31" s="11" customFormat="1" ht="49.5" customHeight="1" outlineLevel="1">
      <c r="A16" s="10">
        <v>10</v>
      </c>
      <c r="B16" s="10" t="s">
        <v>8</v>
      </c>
      <c r="C16" s="16"/>
      <c r="D16" s="16"/>
      <c r="E16" s="18"/>
      <c r="F16" s="16">
        <v>30</v>
      </c>
      <c r="G16" s="16">
        <v>120</v>
      </c>
      <c r="H16" s="18">
        <f>G16/F16*100</f>
        <v>400</v>
      </c>
      <c r="I16" s="16"/>
      <c r="J16" s="16"/>
      <c r="K16" s="18"/>
      <c r="L16" s="18"/>
      <c r="M16" s="18"/>
      <c r="N16" s="18"/>
      <c r="O16" s="18">
        <v>200</v>
      </c>
      <c r="P16" s="16">
        <v>200</v>
      </c>
      <c r="Q16" s="18">
        <f>P16/O16*100</f>
        <v>100</v>
      </c>
      <c r="R16" s="16">
        <v>820</v>
      </c>
      <c r="S16" s="16">
        <v>485</v>
      </c>
      <c r="T16" s="18">
        <f>S16/R16*100</f>
        <v>59.14634146341463</v>
      </c>
      <c r="U16" s="16"/>
      <c r="V16" s="16"/>
      <c r="W16" s="18"/>
      <c r="X16" s="16"/>
      <c r="Y16" s="30"/>
      <c r="Z16" s="18">
        <v>200</v>
      </c>
      <c r="AA16" s="10">
        <f t="shared" si="4"/>
        <v>200</v>
      </c>
      <c r="AB16" s="39">
        <f t="shared" si="5"/>
        <v>100</v>
      </c>
      <c r="AC16" s="10"/>
      <c r="AD16" s="10">
        <v>200</v>
      </c>
      <c r="AE16" s="10"/>
    </row>
    <row r="17" spans="1:31" s="11" customFormat="1" ht="49.5" customHeight="1" outlineLevel="1">
      <c r="A17" s="10">
        <v>4</v>
      </c>
      <c r="B17" s="14" t="s">
        <v>3</v>
      </c>
      <c r="C17" s="42"/>
      <c r="D17" s="42"/>
      <c r="E17" s="18"/>
      <c r="F17" s="16">
        <v>50</v>
      </c>
      <c r="G17" s="16">
        <v>60</v>
      </c>
      <c r="H17" s="18">
        <f>G17/F17*100</f>
        <v>120</v>
      </c>
      <c r="I17" s="16"/>
      <c r="J17" s="16"/>
      <c r="K17" s="18"/>
      <c r="L17" s="18"/>
      <c r="M17" s="18"/>
      <c r="N17" s="18"/>
      <c r="O17" s="18">
        <v>300</v>
      </c>
      <c r="P17" s="16">
        <v>360</v>
      </c>
      <c r="Q17" s="18">
        <f>P17/O17*100</f>
        <v>120</v>
      </c>
      <c r="R17" s="16">
        <v>1480</v>
      </c>
      <c r="S17" s="16">
        <v>665</v>
      </c>
      <c r="T17" s="18">
        <f>S17/R17*100</f>
        <v>44.932432432432435</v>
      </c>
      <c r="U17" s="16">
        <v>240</v>
      </c>
      <c r="V17" s="16">
        <v>47</v>
      </c>
      <c r="W17" s="18">
        <f>V17/U17*100</f>
        <v>19.583333333333332</v>
      </c>
      <c r="X17" s="16">
        <v>1215</v>
      </c>
      <c r="Y17" s="30">
        <f>X17/V17*10</f>
        <v>258.51063829787233</v>
      </c>
      <c r="Z17" s="18">
        <v>300</v>
      </c>
      <c r="AA17" s="10">
        <f t="shared" si="4"/>
        <v>360</v>
      </c>
      <c r="AB17" s="39">
        <f t="shared" si="5"/>
        <v>120</v>
      </c>
      <c r="AC17" s="10"/>
      <c r="AD17" s="10">
        <v>360</v>
      </c>
      <c r="AE17" s="10"/>
    </row>
    <row r="18" spans="1:31" s="13" customFormat="1" ht="49.5" customHeight="1">
      <c r="A18" s="10">
        <v>15</v>
      </c>
      <c r="B18" s="10" t="s">
        <v>14</v>
      </c>
      <c r="C18" s="16">
        <v>100</v>
      </c>
      <c r="D18" s="16">
        <v>5</v>
      </c>
      <c r="E18" s="18">
        <f t="shared" si="6"/>
        <v>5</v>
      </c>
      <c r="F18" s="16">
        <v>600</v>
      </c>
      <c r="G18" s="16">
        <v>700</v>
      </c>
      <c r="H18" s="18">
        <f t="shared" si="0"/>
        <v>116.66666666666667</v>
      </c>
      <c r="I18" s="16">
        <v>1900</v>
      </c>
      <c r="J18" s="16">
        <v>2500</v>
      </c>
      <c r="K18" s="18">
        <f t="shared" si="1"/>
        <v>131.57894736842107</v>
      </c>
      <c r="L18" s="18">
        <v>1757</v>
      </c>
      <c r="M18" s="18"/>
      <c r="N18" s="18">
        <f t="shared" si="7"/>
        <v>0</v>
      </c>
      <c r="O18" s="18">
        <v>400</v>
      </c>
      <c r="P18" s="16">
        <v>400</v>
      </c>
      <c r="Q18" s="18">
        <f t="shared" si="2"/>
        <v>100</v>
      </c>
      <c r="R18" s="26">
        <v>780</v>
      </c>
      <c r="S18" s="26">
        <v>300</v>
      </c>
      <c r="T18" s="18">
        <f t="shared" si="3"/>
        <v>38.46153846153847</v>
      </c>
      <c r="U18" s="12"/>
      <c r="V18" s="12"/>
      <c r="W18" s="18"/>
      <c r="X18" s="12"/>
      <c r="Y18" s="30"/>
      <c r="Z18" s="18">
        <v>400</v>
      </c>
      <c r="AA18" s="10">
        <f t="shared" si="4"/>
        <v>400</v>
      </c>
      <c r="AB18" s="39">
        <f t="shared" si="5"/>
        <v>100</v>
      </c>
      <c r="AC18" s="41">
        <v>200</v>
      </c>
      <c r="AD18" s="41">
        <v>200</v>
      </c>
      <c r="AE18" s="37"/>
    </row>
    <row r="19" spans="1:31" s="13" customFormat="1" ht="49.5" customHeight="1">
      <c r="A19" s="10">
        <v>16</v>
      </c>
      <c r="B19" s="10" t="s">
        <v>18</v>
      </c>
      <c r="C19" s="16"/>
      <c r="D19" s="16"/>
      <c r="E19" s="18"/>
      <c r="F19" s="26"/>
      <c r="G19" s="26"/>
      <c r="H19" s="18"/>
      <c r="I19" s="26"/>
      <c r="J19" s="26"/>
      <c r="K19" s="18"/>
      <c r="L19" s="18"/>
      <c r="M19" s="18"/>
      <c r="N19" s="18"/>
      <c r="O19" s="18">
        <v>224</v>
      </c>
      <c r="P19" s="16">
        <v>209</v>
      </c>
      <c r="Q19" s="18">
        <f t="shared" si="2"/>
        <v>93.30357142857143</v>
      </c>
      <c r="R19" s="26">
        <v>770</v>
      </c>
      <c r="S19" s="26">
        <v>300</v>
      </c>
      <c r="T19" s="18">
        <f t="shared" si="3"/>
        <v>38.961038961038966</v>
      </c>
      <c r="U19" s="12"/>
      <c r="V19" s="12"/>
      <c r="W19" s="18"/>
      <c r="X19" s="12"/>
      <c r="Y19" s="30"/>
      <c r="Z19" s="18">
        <v>224</v>
      </c>
      <c r="AA19" s="10">
        <f t="shared" si="4"/>
        <v>209</v>
      </c>
      <c r="AB19" s="39">
        <f t="shared" si="5"/>
        <v>93.30357142857143</v>
      </c>
      <c r="AC19" s="41"/>
      <c r="AD19" s="41">
        <v>209</v>
      </c>
      <c r="AE19" s="37"/>
    </row>
    <row r="20" spans="1:31" s="11" customFormat="1" ht="49.5" customHeight="1" outlineLevel="1">
      <c r="A20" s="15"/>
      <c r="B20" s="15" t="s">
        <v>13</v>
      </c>
      <c r="C20" s="12">
        <f>SUM(C5:C19)</f>
        <v>932</v>
      </c>
      <c r="D20" s="12">
        <f>SUM(D5:D19)</f>
        <v>83</v>
      </c>
      <c r="E20" s="19">
        <f t="shared" si="6"/>
        <v>8.905579399141631</v>
      </c>
      <c r="F20" s="12">
        <f>SUM(F5:F19)</f>
        <v>3970</v>
      </c>
      <c r="G20" s="12">
        <f>SUM(G5:G19)</f>
        <v>5503</v>
      </c>
      <c r="H20" s="19">
        <f t="shared" si="0"/>
        <v>138.6146095717884</v>
      </c>
      <c r="I20" s="12">
        <f>SUM(I5:I19)</f>
        <v>30623</v>
      </c>
      <c r="J20" s="12">
        <f>SUM(J5:J19)</f>
        <v>43941</v>
      </c>
      <c r="K20" s="19">
        <f t="shared" si="1"/>
        <v>143.49018711426052</v>
      </c>
      <c r="L20" s="19">
        <f>SUM(L5:L19)</f>
        <v>20325</v>
      </c>
      <c r="M20" s="19"/>
      <c r="N20" s="18">
        <f t="shared" si="7"/>
        <v>0</v>
      </c>
      <c r="O20" s="19">
        <f>SUM(O5:O19)</f>
        <v>5445</v>
      </c>
      <c r="P20" s="12">
        <f>SUM(P5:P19)</f>
        <v>5399</v>
      </c>
      <c r="Q20" s="19">
        <f t="shared" si="2"/>
        <v>99.15518824609734</v>
      </c>
      <c r="R20" s="12">
        <f>SUM(R5:R19)</f>
        <v>15690</v>
      </c>
      <c r="S20" s="12">
        <f>SUM(S5:S19)</f>
        <v>7837</v>
      </c>
      <c r="T20" s="19">
        <f t="shared" si="3"/>
        <v>49.949012109623965</v>
      </c>
      <c r="U20" s="12">
        <f>SUM(U5:U19)</f>
        <v>290</v>
      </c>
      <c r="V20" s="12">
        <f>SUM(V5:V19)</f>
        <v>52</v>
      </c>
      <c r="W20" s="24">
        <f>V20/U20*100</f>
        <v>17.93103448275862</v>
      </c>
      <c r="X20" s="12">
        <f>SUM(X5:X19)</f>
        <v>1315</v>
      </c>
      <c r="Y20" s="33">
        <f>X20/V20*10</f>
        <v>252.88461538461542</v>
      </c>
      <c r="Z20" s="19">
        <f>SUM(Z5:Z19)</f>
        <v>5445</v>
      </c>
      <c r="AA20" s="15">
        <f>SUM(AA5:AA19)</f>
        <v>4937</v>
      </c>
      <c r="AB20" s="40">
        <f t="shared" si="5"/>
        <v>90.67033976124885</v>
      </c>
      <c r="AC20" s="15">
        <f>SUM(AC5:AC19)</f>
        <v>1123</v>
      </c>
      <c r="AD20" s="15">
        <f>SUM(AD5:AD19)</f>
        <v>3594</v>
      </c>
      <c r="AE20" s="15">
        <f>SUM(AE5:AE19)</f>
        <v>220</v>
      </c>
    </row>
    <row r="21" spans="1:31" s="11" customFormat="1" ht="49.5" customHeight="1" outlineLevel="1">
      <c r="A21" s="10"/>
      <c r="B21" s="10" t="s">
        <v>34</v>
      </c>
      <c r="C21" s="16"/>
      <c r="D21" s="10"/>
      <c r="E21" s="18"/>
      <c r="F21" s="22">
        <v>60</v>
      </c>
      <c r="G21" s="22">
        <v>90</v>
      </c>
      <c r="H21" s="18">
        <f>G21/F21*100</f>
        <v>150</v>
      </c>
      <c r="I21" s="22"/>
      <c r="J21" s="22"/>
      <c r="K21" s="22"/>
      <c r="L21" s="22"/>
      <c r="M21" s="22"/>
      <c r="N21" s="18"/>
      <c r="O21" s="18">
        <v>200</v>
      </c>
      <c r="P21" s="16">
        <v>200</v>
      </c>
      <c r="Q21" s="18">
        <f>P21/O21*100</f>
        <v>100</v>
      </c>
      <c r="R21" s="16">
        <v>380</v>
      </c>
      <c r="S21" s="16">
        <v>219</v>
      </c>
      <c r="T21" s="18">
        <f>S21/R21*100</f>
        <v>57.631578947368425</v>
      </c>
      <c r="U21" s="16">
        <v>20</v>
      </c>
      <c r="V21" s="16"/>
      <c r="W21" s="31">
        <f>V21/U21*100</f>
        <v>0</v>
      </c>
      <c r="X21" s="16"/>
      <c r="Y21" s="32" t="e">
        <f>X21/V21*10</f>
        <v>#DIV/0!</v>
      </c>
      <c r="Z21" s="18">
        <v>200</v>
      </c>
      <c r="AA21" s="10">
        <f aca="true" t="shared" si="8" ref="AA21:AA27">AC21+AD21+AE21</f>
        <v>200</v>
      </c>
      <c r="AB21" s="39">
        <f t="shared" si="5"/>
        <v>100</v>
      </c>
      <c r="AC21" s="10"/>
      <c r="AD21" s="10">
        <v>200</v>
      </c>
      <c r="AE21" s="10"/>
    </row>
    <row r="22" spans="1:31" s="11" customFormat="1" ht="49.5" customHeight="1" outlineLevel="1">
      <c r="A22" s="10"/>
      <c r="B22" s="10" t="s">
        <v>31</v>
      </c>
      <c r="C22" s="16">
        <v>70</v>
      </c>
      <c r="D22" s="10">
        <v>10</v>
      </c>
      <c r="E22" s="18">
        <f t="shared" si="6"/>
        <v>14.285714285714285</v>
      </c>
      <c r="F22" s="16">
        <v>400</v>
      </c>
      <c r="G22" s="16">
        <v>500</v>
      </c>
      <c r="H22" s="16">
        <f aca="true" t="shared" si="9" ref="H22:H28">G22/F22*100</f>
        <v>125</v>
      </c>
      <c r="I22" s="16">
        <v>2000</v>
      </c>
      <c r="J22" s="16">
        <v>3000</v>
      </c>
      <c r="K22" s="16">
        <f>J22/I22*100</f>
        <v>150</v>
      </c>
      <c r="L22" s="16">
        <v>2000</v>
      </c>
      <c r="M22" s="16"/>
      <c r="N22" s="18">
        <f t="shared" si="7"/>
        <v>0</v>
      </c>
      <c r="O22" s="16">
        <v>500</v>
      </c>
      <c r="P22" s="16">
        <v>400</v>
      </c>
      <c r="Q22" s="18">
        <f t="shared" si="2"/>
        <v>80</v>
      </c>
      <c r="R22" s="16">
        <v>750</v>
      </c>
      <c r="S22" s="16"/>
      <c r="T22" s="18">
        <f t="shared" si="3"/>
        <v>0</v>
      </c>
      <c r="U22" s="12">
        <v>1</v>
      </c>
      <c r="V22" s="12">
        <v>1</v>
      </c>
      <c r="W22" s="31">
        <f>V22/U22*100</f>
        <v>100</v>
      </c>
      <c r="X22" s="12">
        <v>17</v>
      </c>
      <c r="Y22" s="32">
        <f>X22/V22*10</f>
        <v>170</v>
      </c>
      <c r="Z22" s="16">
        <v>500</v>
      </c>
      <c r="AA22" s="10">
        <f t="shared" si="8"/>
        <v>380</v>
      </c>
      <c r="AB22" s="39">
        <f t="shared" si="5"/>
        <v>76</v>
      </c>
      <c r="AC22" s="10">
        <v>380</v>
      </c>
      <c r="AD22" s="10"/>
      <c r="AE22" s="10"/>
    </row>
    <row r="23" spans="1:31" s="11" customFormat="1" ht="49.5" customHeight="1" outlineLevel="1">
      <c r="A23" s="10"/>
      <c r="B23" s="10" t="s">
        <v>32</v>
      </c>
      <c r="C23" s="16"/>
      <c r="D23" s="10"/>
      <c r="E23" s="18"/>
      <c r="F23" s="16">
        <v>180</v>
      </c>
      <c r="G23" s="16">
        <v>160</v>
      </c>
      <c r="H23" s="18">
        <f t="shared" si="9"/>
        <v>88.88888888888889</v>
      </c>
      <c r="I23" s="16">
        <v>2000</v>
      </c>
      <c r="J23" s="16">
        <v>2000</v>
      </c>
      <c r="K23" s="16">
        <f>J23/I23*100</f>
        <v>100</v>
      </c>
      <c r="L23" s="16"/>
      <c r="M23" s="16"/>
      <c r="N23" s="18"/>
      <c r="O23" s="18">
        <v>200</v>
      </c>
      <c r="P23" s="16">
        <v>250</v>
      </c>
      <c r="Q23" s="18">
        <f t="shared" si="2"/>
        <v>125</v>
      </c>
      <c r="R23" s="16">
        <v>700</v>
      </c>
      <c r="S23" s="16">
        <v>300</v>
      </c>
      <c r="T23" s="18">
        <f t="shared" si="3"/>
        <v>42.857142857142854</v>
      </c>
      <c r="U23" s="16"/>
      <c r="V23" s="16"/>
      <c r="W23" s="31"/>
      <c r="X23" s="12"/>
      <c r="Y23" s="32"/>
      <c r="Z23" s="18">
        <v>200</v>
      </c>
      <c r="AA23" s="10">
        <f t="shared" si="8"/>
        <v>250</v>
      </c>
      <c r="AB23" s="39">
        <f t="shared" si="5"/>
        <v>125</v>
      </c>
      <c r="AC23" s="10"/>
      <c r="AD23" s="10">
        <v>250</v>
      </c>
      <c r="AE23" s="10"/>
    </row>
    <row r="24" spans="2:31" ht="33">
      <c r="B24" s="10" t="s">
        <v>35</v>
      </c>
      <c r="C24" s="16"/>
      <c r="D24" s="10"/>
      <c r="E24" s="18"/>
      <c r="F24" s="22">
        <v>10</v>
      </c>
      <c r="G24" s="22">
        <v>10</v>
      </c>
      <c r="H24" s="18">
        <f>G24/F24*100</f>
        <v>100</v>
      </c>
      <c r="I24" s="22"/>
      <c r="J24" s="22"/>
      <c r="K24" s="22"/>
      <c r="L24" s="22"/>
      <c r="M24" s="22"/>
      <c r="N24" s="18"/>
      <c r="O24" s="18">
        <v>230</v>
      </c>
      <c r="P24" s="18">
        <v>230</v>
      </c>
      <c r="Q24" s="18">
        <f>P24/O24*100</f>
        <v>100</v>
      </c>
      <c r="R24" s="16">
        <v>399</v>
      </c>
      <c r="S24" s="16">
        <v>160</v>
      </c>
      <c r="T24" s="18">
        <f>S24/R24*100</f>
        <v>40.100250626566414</v>
      </c>
      <c r="U24" s="16">
        <v>1</v>
      </c>
      <c r="V24" s="16">
        <v>1</v>
      </c>
      <c r="W24" s="31">
        <f>V24/U24*100</f>
        <v>100</v>
      </c>
      <c r="X24" s="16">
        <v>16</v>
      </c>
      <c r="Y24" s="32">
        <f>X24/V24*10</f>
        <v>160</v>
      </c>
      <c r="Z24" s="18">
        <v>230</v>
      </c>
      <c r="AA24" s="10">
        <f t="shared" si="8"/>
        <v>0</v>
      </c>
      <c r="AB24" s="39">
        <f t="shared" si="5"/>
        <v>0</v>
      </c>
      <c r="AC24" s="38"/>
      <c r="AD24" s="38"/>
      <c r="AE24" s="38"/>
    </row>
    <row r="25" spans="1:31" s="11" customFormat="1" ht="49.5" customHeight="1" outlineLevel="1">
      <c r="A25" s="10"/>
      <c r="B25" s="10" t="s">
        <v>36</v>
      </c>
      <c r="C25" s="16"/>
      <c r="D25" s="10"/>
      <c r="E25" s="18"/>
      <c r="F25" s="22">
        <v>70</v>
      </c>
      <c r="G25" s="22">
        <v>90</v>
      </c>
      <c r="H25" s="18">
        <f>G25/F25*100</f>
        <v>128.57142857142858</v>
      </c>
      <c r="I25" s="22"/>
      <c r="J25" s="22"/>
      <c r="K25" s="22"/>
      <c r="L25" s="22"/>
      <c r="M25" s="22"/>
      <c r="N25" s="18"/>
      <c r="O25" s="18">
        <v>200</v>
      </c>
      <c r="P25" s="18">
        <v>200</v>
      </c>
      <c r="Q25" s="18">
        <f>P25/O25*100</f>
        <v>100</v>
      </c>
      <c r="R25" s="16">
        <v>529</v>
      </c>
      <c r="S25" s="16">
        <v>150</v>
      </c>
      <c r="T25" s="18">
        <f>S25/R25*100</f>
        <v>28.35538752362949</v>
      </c>
      <c r="U25" s="16">
        <v>1</v>
      </c>
      <c r="V25" s="16">
        <v>1</v>
      </c>
      <c r="W25" s="31">
        <f>V25/U25*100</f>
        <v>100</v>
      </c>
      <c r="X25" s="16">
        <v>17</v>
      </c>
      <c r="Y25" s="32">
        <f>X25/V25*10</f>
        <v>170</v>
      </c>
      <c r="Z25" s="18">
        <v>200</v>
      </c>
      <c r="AA25" s="10">
        <f t="shared" si="8"/>
        <v>200</v>
      </c>
      <c r="AB25" s="39">
        <f t="shared" si="5"/>
        <v>100</v>
      </c>
      <c r="AC25" s="10"/>
      <c r="AD25" s="10">
        <v>200</v>
      </c>
      <c r="AE25" s="10"/>
    </row>
    <row r="26" spans="1:31" s="11" customFormat="1" ht="49.5" customHeight="1" outlineLevel="1">
      <c r="A26" s="10"/>
      <c r="B26" s="10" t="s">
        <v>33</v>
      </c>
      <c r="C26" s="16">
        <v>55</v>
      </c>
      <c r="D26" s="10">
        <v>5</v>
      </c>
      <c r="E26" s="18">
        <f t="shared" si="6"/>
        <v>9.090909090909092</v>
      </c>
      <c r="F26" s="16">
        <v>350</v>
      </c>
      <c r="G26" s="16">
        <v>400</v>
      </c>
      <c r="H26" s="18">
        <f>G26/F26*100</f>
        <v>114.28571428571428</v>
      </c>
      <c r="I26" s="16">
        <v>1500</v>
      </c>
      <c r="J26" s="16">
        <v>700</v>
      </c>
      <c r="K26" s="18">
        <f>J26/I26*100</f>
        <v>46.666666666666664</v>
      </c>
      <c r="L26" s="18"/>
      <c r="M26" s="18"/>
      <c r="N26" s="18"/>
      <c r="O26" s="18">
        <v>200</v>
      </c>
      <c r="P26" s="16">
        <v>150</v>
      </c>
      <c r="Q26" s="18">
        <f>P26/O26*100</f>
        <v>75</v>
      </c>
      <c r="R26" s="16">
        <v>700</v>
      </c>
      <c r="S26" s="16">
        <v>320</v>
      </c>
      <c r="T26" s="18">
        <f>S26/R26*100</f>
        <v>45.714285714285715</v>
      </c>
      <c r="U26" s="21"/>
      <c r="V26" s="21"/>
      <c r="W26" s="31"/>
      <c r="X26" s="21"/>
      <c r="Y26" s="32"/>
      <c r="Z26" s="18">
        <v>200</v>
      </c>
      <c r="AA26" s="10">
        <f t="shared" si="8"/>
        <v>150</v>
      </c>
      <c r="AB26" s="39">
        <f t="shared" si="5"/>
        <v>75</v>
      </c>
      <c r="AC26" s="10"/>
      <c r="AD26" s="10">
        <v>150</v>
      </c>
      <c r="AE26" s="10"/>
    </row>
    <row r="27" spans="1:31" s="9" customFormat="1" ht="49.5" customHeight="1" outlineLevel="1">
      <c r="A27" s="17"/>
      <c r="B27" s="8" t="s">
        <v>15</v>
      </c>
      <c r="C27" s="43">
        <v>145</v>
      </c>
      <c r="D27" s="43">
        <v>15</v>
      </c>
      <c r="E27" s="19">
        <f t="shared" si="6"/>
        <v>10.344827586206897</v>
      </c>
      <c r="F27" s="12">
        <v>1340</v>
      </c>
      <c r="G27" s="12">
        <v>4309</v>
      </c>
      <c r="H27" s="19">
        <f t="shared" si="9"/>
        <v>321.56716417910445</v>
      </c>
      <c r="I27" s="12">
        <v>2000</v>
      </c>
      <c r="J27" s="12">
        <v>6100</v>
      </c>
      <c r="K27" s="19">
        <f>J27/I27*100</f>
        <v>305</v>
      </c>
      <c r="L27" s="19">
        <v>3000</v>
      </c>
      <c r="M27" s="19"/>
      <c r="N27" s="18">
        <f t="shared" si="7"/>
        <v>0</v>
      </c>
      <c r="O27" s="19">
        <v>1556</v>
      </c>
      <c r="P27" s="12">
        <v>1908</v>
      </c>
      <c r="Q27" s="19">
        <f>P27/O27*100</f>
        <v>122.62210796915167</v>
      </c>
      <c r="R27" s="12">
        <v>6780</v>
      </c>
      <c r="S27" s="12">
        <v>2237</v>
      </c>
      <c r="T27" s="19">
        <f t="shared" si="3"/>
        <v>32.99410029498525</v>
      </c>
      <c r="U27" s="12">
        <v>122</v>
      </c>
      <c r="V27" s="12">
        <v>66</v>
      </c>
      <c r="W27" s="31">
        <f>V27/U27*100</f>
        <v>54.09836065573771</v>
      </c>
      <c r="X27" s="12">
        <v>1062</v>
      </c>
      <c r="Y27" s="32">
        <f>X27/V27*10</f>
        <v>160.9090909090909</v>
      </c>
      <c r="Z27" s="19">
        <v>1556</v>
      </c>
      <c r="AA27" s="15">
        <f t="shared" si="8"/>
        <v>1588</v>
      </c>
      <c r="AB27" s="40">
        <f t="shared" si="5"/>
        <v>102.05655526992288</v>
      </c>
      <c r="AC27" s="15">
        <v>435</v>
      </c>
      <c r="AD27" s="15">
        <v>1153</v>
      </c>
      <c r="AE27" s="15"/>
    </row>
    <row r="28" spans="1:31" ht="68.25" customHeight="1">
      <c r="A28" s="17"/>
      <c r="B28" s="8" t="s">
        <v>16</v>
      </c>
      <c r="C28" s="43">
        <f>C20+C27</f>
        <v>1077</v>
      </c>
      <c r="D28" s="43">
        <f>D20+D27</f>
        <v>98</v>
      </c>
      <c r="E28" s="19">
        <f t="shared" si="6"/>
        <v>9.099350046425256</v>
      </c>
      <c r="F28" s="23">
        <f>F27+F20</f>
        <v>5310</v>
      </c>
      <c r="G28" s="23">
        <f>G27+G20</f>
        <v>9812</v>
      </c>
      <c r="H28" s="23">
        <f t="shared" si="9"/>
        <v>184.7834274952919</v>
      </c>
      <c r="I28" s="23">
        <f>I27+I20</f>
        <v>32623</v>
      </c>
      <c r="J28" s="23">
        <f>J27+J20</f>
        <v>50041</v>
      </c>
      <c r="K28" s="23">
        <f>J28/I28*100</f>
        <v>153.39177880636362</v>
      </c>
      <c r="L28" s="24">
        <f>L20+L27</f>
        <v>23325</v>
      </c>
      <c r="M28" s="23"/>
      <c r="N28" s="18">
        <f t="shared" si="7"/>
        <v>0</v>
      </c>
      <c r="O28" s="27">
        <f>SUM(O20+O27)</f>
        <v>7001</v>
      </c>
      <c r="P28" s="27">
        <f>SUM(P20+P27)</f>
        <v>7307</v>
      </c>
      <c r="Q28" s="19">
        <f>P28/O28*100</f>
        <v>104.37080417083273</v>
      </c>
      <c r="R28" s="27">
        <f>SUM(R20+R27)</f>
        <v>22470</v>
      </c>
      <c r="S28" s="27">
        <f>SUM(S20+S27)</f>
        <v>10074</v>
      </c>
      <c r="T28" s="19">
        <f t="shared" si="3"/>
        <v>44.83311081441922</v>
      </c>
      <c r="U28" s="27">
        <f>SUM(U20+U27)</f>
        <v>412</v>
      </c>
      <c r="V28" s="27">
        <f>SUM(V20+V27)</f>
        <v>118</v>
      </c>
      <c r="W28" s="31">
        <f>V28/U28*100</f>
        <v>28.640776699029125</v>
      </c>
      <c r="X28" s="27">
        <f>SUM(X20+X27)</f>
        <v>2377</v>
      </c>
      <c r="Y28" s="32">
        <f>X28/V28*10</f>
        <v>201.4406779661017</v>
      </c>
      <c r="Z28" s="27">
        <f>SUM(Z20+Z27)</f>
        <v>7001</v>
      </c>
      <c r="AA28" s="15">
        <f>AA20+AA27</f>
        <v>6525</v>
      </c>
      <c r="AB28" s="40">
        <f t="shared" si="5"/>
        <v>93.20097128981574</v>
      </c>
      <c r="AC28" s="15">
        <f>AC20+AC27</f>
        <v>1558</v>
      </c>
      <c r="AD28" s="15">
        <f>AD20+AD27</f>
        <v>4747</v>
      </c>
      <c r="AE28" s="15">
        <f>AE20+AE27</f>
        <v>220</v>
      </c>
    </row>
    <row r="29" spans="1:27" ht="30.75">
      <c r="A29" s="6"/>
      <c r="B29" s="7"/>
      <c r="C29" s="7"/>
      <c r="D29" s="7"/>
      <c r="E29" s="7"/>
      <c r="AA29" s="36"/>
    </row>
    <row r="30" spans="1:5" ht="30.75">
      <c r="A30" s="6"/>
      <c r="B30" s="7"/>
      <c r="C30" s="7"/>
      <c r="D30" s="7"/>
      <c r="E30" s="7"/>
    </row>
    <row r="31" spans="1:5" ht="30.75">
      <c r="A31" s="6"/>
      <c r="B31" s="7"/>
      <c r="C31" s="7"/>
      <c r="D31" s="7"/>
      <c r="E31" s="7"/>
    </row>
    <row r="32" spans="1:5" ht="30.75">
      <c r="A32" s="6"/>
      <c r="B32" s="5"/>
      <c r="C32" s="5"/>
      <c r="D32" s="5"/>
      <c r="E32" s="5"/>
    </row>
    <row r="33" spans="1:5" ht="30.75">
      <c r="A33" s="6"/>
      <c r="B33" s="5"/>
      <c r="C33" s="5"/>
      <c r="D33" s="5"/>
      <c r="E33" s="5"/>
    </row>
    <row r="34" spans="1:5" ht="30.75">
      <c r="A34" s="6"/>
      <c r="B34" s="5"/>
      <c r="C34" s="5"/>
      <c r="D34" s="5"/>
      <c r="E34" s="5"/>
    </row>
    <row r="35" spans="1:5" ht="30.75">
      <c r="A35" s="6"/>
      <c r="B35" s="5"/>
      <c r="C35" s="5"/>
      <c r="D35" s="5"/>
      <c r="E35" s="5"/>
    </row>
    <row r="36" spans="1:5" ht="30.75">
      <c r="A36" s="6"/>
      <c r="B36" s="5"/>
      <c r="C36" s="5"/>
      <c r="D36" s="5"/>
      <c r="E36" s="5"/>
    </row>
    <row r="37" spans="1:5" ht="30.75">
      <c r="A37" s="6"/>
      <c r="B37" s="5"/>
      <c r="C37" s="5"/>
      <c r="D37" s="5"/>
      <c r="E37" s="5"/>
    </row>
    <row r="38" spans="1:5" ht="30.75">
      <c r="A38" s="6"/>
      <c r="B38" s="5"/>
      <c r="C38" s="5"/>
      <c r="D38" s="5"/>
      <c r="E38" s="5"/>
    </row>
    <row r="39" spans="1:5" ht="30.75">
      <c r="A39" s="6"/>
      <c r="B39" s="5"/>
      <c r="C39" s="5"/>
      <c r="D39" s="5"/>
      <c r="E39" s="5"/>
    </row>
    <row r="40" spans="1:5" ht="30.75">
      <c r="A40" s="6"/>
      <c r="B40" s="5"/>
      <c r="C40" s="5"/>
      <c r="D40" s="5"/>
      <c r="E40" s="5"/>
    </row>
    <row r="41" spans="1:5" ht="30.75">
      <c r="A41" s="6"/>
      <c r="B41" s="5"/>
      <c r="C41" s="5"/>
      <c r="D41" s="5"/>
      <c r="E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21">
    <mergeCell ref="Z2:AE2"/>
    <mergeCell ref="Z3:Z4"/>
    <mergeCell ref="AA3:AA4"/>
    <mergeCell ref="AB3:AB4"/>
    <mergeCell ref="AC3:AE3"/>
    <mergeCell ref="X3:X4"/>
    <mergeCell ref="F3:H3"/>
    <mergeCell ref="R2:T3"/>
    <mergeCell ref="B2:B4"/>
    <mergeCell ref="A2:A4"/>
    <mergeCell ref="I3:K3"/>
    <mergeCell ref="Y3:Y4"/>
    <mergeCell ref="O2:Q3"/>
    <mergeCell ref="C1:T1"/>
    <mergeCell ref="C2:E3"/>
    <mergeCell ref="F2:N2"/>
    <mergeCell ref="L3:N3"/>
    <mergeCell ref="U2:Y2"/>
    <mergeCell ref="U3:U4"/>
    <mergeCell ref="V3:V4"/>
    <mergeCell ref="W3:W4"/>
  </mergeCells>
  <printOptions horizontalCentered="1" verticalCentered="1"/>
  <pageMargins left="0" right="0" top="0" bottom="0" header="0" footer="0"/>
  <pageSetup fitToWidth="0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2020-09-10T06:12:13Z</cp:lastPrinted>
  <dcterms:created xsi:type="dcterms:W3CDTF">2001-05-07T11:51:26Z</dcterms:created>
  <dcterms:modified xsi:type="dcterms:W3CDTF">2020-09-10T06:18:00Z</dcterms:modified>
  <cp:category/>
  <cp:version/>
  <cp:contentType/>
  <cp:contentStatus/>
</cp:coreProperties>
</file>