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<sst xmlns="http://schemas.openxmlformats.org/spreadsheetml/2006/main" count="111" uniqueCount="48">
  <si>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</si>
  <si>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</si>
  <si>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</si>
  <si>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</si>
  <si>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</si>
  <si>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</si>
  <si>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</si>
  <si>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</si>
  <si>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</si>
  <si>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</si>
  <si>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</si>
  <si>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</si>
  <si>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</si>
  <si>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</si>
  <si>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</si>
  <si>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</si>
  <si>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</si>
  <si>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</si>
  <si>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</si>
  <si>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</si>
  <si>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</si>
  <si>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</si>
  <si>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</si>
  <si>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</si>
  <si>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</si>
  <si>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</si>
  <si>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</si>
  <si>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</si>
  <si>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</si>
  <si>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</si>
  <si>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</si>
  <si>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</si>
  <si>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</si>
  <si>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</si>
  <si>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</si>
  <si>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</si>
  <si>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</si>
  <si>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</si>
  <si>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</si>
  <si>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</si>
  <si>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</si>
  <si>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</si>
  <si>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</si>
  <si>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</si>
  <si>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</si>
  <si>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</si>
  <si>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</si>
  <si>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января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</si>
</sst>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G12" sqref="G1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7" width="9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3" t="s">
        <v>0</v>
      </c>
      <c r="S1" s="73"/>
      <c r="T1" s="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74" t="s">
        <v>47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42" t="s">
        <v>1</v>
      </c>
      <c r="C4" s="36" t="s">
        <v>2</v>
      </c>
      <c r="D4" s="37"/>
      <c r="E4" s="38"/>
      <c r="F4" s="62" t="s">
        <v>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4" t="s">
        <v>4</v>
      </c>
      <c r="AT4" s="65"/>
      <c r="AU4" s="66"/>
      <c r="AV4" s="62" t="s">
        <v>7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36" t="s">
        <v>5</v>
      </c>
      <c r="BL4" s="37"/>
      <c r="BM4" s="38"/>
      <c r="BN4" s="16"/>
      <c r="BO4" s="16"/>
    </row>
    <row r="5" spans="1:67" ht="15" customHeight="1">
      <c r="A5" s="45"/>
      <c r="B5" s="43"/>
      <c r="C5" s="46"/>
      <c r="D5" s="47"/>
      <c r="E5" s="45"/>
      <c r="F5" s="55" t="s">
        <v>6</v>
      </c>
      <c r="G5" s="55"/>
      <c r="H5" s="55"/>
      <c r="I5" s="75" t="s">
        <v>7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5" t="s">
        <v>8</v>
      </c>
      <c r="AK5" s="55"/>
      <c r="AL5" s="55"/>
      <c r="AM5" s="62" t="s">
        <v>7</v>
      </c>
      <c r="AN5" s="63"/>
      <c r="AO5" s="63"/>
      <c r="AP5" s="63"/>
      <c r="AQ5" s="63"/>
      <c r="AR5" s="63"/>
      <c r="AS5" s="67"/>
      <c r="AT5" s="68"/>
      <c r="AU5" s="69"/>
      <c r="AV5" s="56" t="s">
        <v>12</v>
      </c>
      <c r="AW5" s="57"/>
      <c r="AX5" s="57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55" t="s">
        <v>15</v>
      </c>
      <c r="BI5" s="55"/>
      <c r="BJ5" s="55"/>
      <c r="BK5" s="46"/>
      <c r="BL5" s="47"/>
      <c r="BM5" s="45"/>
      <c r="BN5" s="16"/>
      <c r="BO5" s="16"/>
    </row>
    <row r="6" spans="1:67" ht="15" customHeight="1">
      <c r="A6" s="45"/>
      <c r="B6" s="43"/>
      <c r="C6" s="46"/>
      <c r="D6" s="47"/>
      <c r="E6" s="45"/>
      <c r="F6" s="55"/>
      <c r="G6" s="55"/>
      <c r="H6" s="55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49" t="s">
        <v>29</v>
      </c>
      <c r="AE6" s="50"/>
      <c r="AF6" s="51"/>
      <c r="AG6" s="36" t="s">
        <v>27</v>
      </c>
      <c r="AH6" s="37"/>
      <c r="AI6" s="38"/>
      <c r="AJ6" s="55"/>
      <c r="AK6" s="55"/>
      <c r="AL6" s="55"/>
      <c r="AM6" s="36" t="s">
        <v>25</v>
      </c>
      <c r="AN6" s="37"/>
      <c r="AO6" s="38"/>
      <c r="AP6" s="36" t="s">
        <v>26</v>
      </c>
      <c r="AQ6" s="37"/>
      <c r="AR6" s="38"/>
      <c r="AS6" s="67"/>
      <c r="AT6" s="68"/>
      <c r="AU6" s="69"/>
      <c r="AV6" s="58"/>
      <c r="AW6" s="59"/>
      <c r="AX6" s="59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55"/>
      <c r="BI6" s="55"/>
      <c r="BJ6" s="55"/>
      <c r="BK6" s="46"/>
      <c r="BL6" s="47"/>
      <c r="BM6" s="45"/>
      <c r="BN6" s="16"/>
      <c r="BO6" s="16"/>
    </row>
    <row r="7" spans="1:67" ht="168" customHeight="1">
      <c r="A7" s="45"/>
      <c r="B7" s="43"/>
      <c r="C7" s="39"/>
      <c r="D7" s="40"/>
      <c r="E7" s="41"/>
      <c r="F7" s="55"/>
      <c r="G7" s="55"/>
      <c r="H7" s="55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52"/>
      <c r="AE7" s="53"/>
      <c r="AF7" s="54"/>
      <c r="AG7" s="39"/>
      <c r="AH7" s="40"/>
      <c r="AI7" s="41"/>
      <c r="AJ7" s="55"/>
      <c r="AK7" s="55"/>
      <c r="AL7" s="55"/>
      <c r="AM7" s="39"/>
      <c r="AN7" s="40"/>
      <c r="AO7" s="41"/>
      <c r="AP7" s="39"/>
      <c r="AQ7" s="40"/>
      <c r="AR7" s="41"/>
      <c r="AS7" s="70"/>
      <c r="AT7" s="71"/>
      <c r="AU7" s="72"/>
      <c r="AV7" s="60"/>
      <c r="AW7" s="61"/>
      <c r="AX7" s="61"/>
      <c r="AY7" s="48"/>
      <c r="AZ7" s="48"/>
      <c r="BA7" s="48"/>
      <c r="BB7" s="48"/>
      <c r="BC7" s="48"/>
      <c r="BD7" s="48"/>
      <c r="BE7" s="48"/>
      <c r="BF7" s="48"/>
      <c r="BG7" s="48"/>
      <c r="BH7" s="55"/>
      <c r="BI7" s="55"/>
      <c r="BJ7" s="55"/>
      <c r="BK7" s="39"/>
      <c r="BL7" s="40"/>
      <c r="BM7" s="41"/>
      <c r="BN7" s="16"/>
      <c r="BO7" s="16"/>
    </row>
    <row r="8" spans="1:67" ht="33.75">
      <c r="A8" s="41"/>
      <c r="B8" s="4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21">
        <f aca="true" t="shared" si="0" ref="C10:C26">F10+AJ10</f>
        <v>10422.8</v>
      </c>
      <c r="D10" s="22">
        <f aca="true" t="shared" si="1" ref="D10:D26">G10+AK10</f>
        <v>11386</v>
      </c>
      <c r="E10" s="2">
        <f>D10/C10*100</f>
        <v>109.24127873508078</v>
      </c>
      <c r="F10" s="23">
        <v>2164.2</v>
      </c>
      <c r="G10" s="2">
        <v>2377.4</v>
      </c>
      <c r="H10" s="2">
        <f>G10/F10*100</f>
        <v>109.85121522964607</v>
      </c>
      <c r="I10" s="23">
        <v>35.5</v>
      </c>
      <c r="J10" s="2">
        <v>36.2</v>
      </c>
      <c r="K10" s="2">
        <f aca="true" t="shared" si="2" ref="K10:K27">J10/I10*100</f>
        <v>101.97183098591549</v>
      </c>
      <c r="L10" s="23">
        <v>0</v>
      </c>
      <c r="M10" s="2">
        <v>0</v>
      </c>
      <c r="N10" s="2" t="e">
        <f>M10/L10*100</f>
        <v>#DIV/0!</v>
      </c>
      <c r="O10" s="23">
        <v>216</v>
      </c>
      <c r="P10" s="2">
        <v>267.9</v>
      </c>
      <c r="Q10" s="2">
        <f>P10/O10*100</f>
        <v>124.02777777777776</v>
      </c>
      <c r="R10" s="25">
        <v>638.8</v>
      </c>
      <c r="S10" s="2">
        <v>684.1</v>
      </c>
      <c r="T10" s="2">
        <f>S10/R10*100</f>
        <v>107.09142141515342</v>
      </c>
      <c r="U10" s="25">
        <v>0</v>
      </c>
      <c r="V10" s="2">
        <v>0</v>
      </c>
      <c r="W10" s="2" t="e">
        <f>V10/U10*100</f>
        <v>#DIV/0!</v>
      </c>
      <c r="X10" s="25">
        <v>132.9</v>
      </c>
      <c r="Y10" s="2">
        <v>212.9</v>
      </c>
      <c r="Z10" s="2">
        <f>Y10/X10*100</f>
        <v>160.1956358164033</v>
      </c>
      <c r="AA10" s="25">
        <v>58</v>
      </c>
      <c r="AB10" s="2">
        <v>58.1</v>
      </c>
      <c r="AC10" s="2">
        <f>AB10/AA10*100</f>
        <v>100.17241379310344</v>
      </c>
      <c r="AD10" s="2"/>
      <c r="AE10" s="2"/>
      <c r="AF10" s="2" t="e">
        <f>AE10/AD10*100</f>
        <v>#DIV/0!</v>
      </c>
      <c r="AG10" s="23"/>
      <c r="AH10" s="2"/>
      <c r="AI10" s="2" t="e">
        <f>AH10/AG10*100</f>
        <v>#DIV/0!</v>
      </c>
      <c r="AJ10" s="25">
        <v>8258.6</v>
      </c>
      <c r="AK10" s="27">
        <v>9008.6</v>
      </c>
      <c r="AL10" s="2">
        <f>AK10/AJ10*100</f>
        <v>109.08144237522097</v>
      </c>
      <c r="AM10" s="25">
        <v>2282.8</v>
      </c>
      <c r="AN10" s="27">
        <v>2282.8</v>
      </c>
      <c r="AO10" s="2">
        <f>AN10/AM10*100</f>
        <v>100</v>
      </c>
      <c r="AP10" s="25">
        <v>2018.4</v>
      </c>
      <c r="AQ10" s="27">
        <v>2018.4</v>
      </c>
      <c r="AR10" s="2">
        <f>AQ10/AP10*100</f>
        <v>100</v>
      </c>
      <c r="AS10" s="29">
        <v>11224.9</v>
      </c>
      <c r="AT10" s="28">
        <v>11076.4</v>
      </c>
      <c r="AU10" s="2">
        <f>AT10/AS10*100</f>
        <v>98.67704834786947</v>
      </c>
      <c r="AV10" s="31">
        <v>1420.8</v>
      </c>
      <c r="AW10" s="27">
        <v>1411</v>
      </c>
      <c r="AX10" s="2">
        <f>AW10/AV10*100</f>
        <v>99.31024774774775</v>
      </c>
      <c r="AY10" s="31">
        <v>1387.3</v>
      </c>
      <c r="AZ10" s="27">
        <v>1380.4</v>
      </c>
      <c r="BA10" s="2">
        <f aca="true" t="shared" si="3" ref="BA10:BA27">AZ10/AY10*100</f>
        <v>99.5026310098753</v>
      </c>
      <c r="BB10" s="23">
        <v>5898.4</v>
      </c>
      <c r="BC10" s="30">
        <v>5898.4</v>
      </c>
      <c r="BD10" s="2">
        <f>BC10/BB10*100</f>
        <v>100</v>
      </c>
      <c r="BE10" s="31">
        <v>2723.5</v>
      </c>
      <c r="BF10" s="30">
        <v>2674.9</v>
      </c>
      <c r="BG10" s="2">
        <f>BF10/BE10*100</f>
        <v>98.21553148522123</v>
      </c>
      <c r="BH10" s="31">
        <v>1089</v>
      </c>
      <c r="BI10" s="28">
        <v>998.9</v>
      </c>
      <c r="BJ10" s="2">
        <f>BI10/BH10*100</f>
        <v>91.72635445362718</v>
      </c>
      <c r="BK10" s="29">
        <f aca="true" t="shared" si="4" ref="BK10:BK26">C10-AS10</f>
        <v>-802.1000000000004</v>
      </c>
      <c r="BL10" s="17">
        <f>D10-AT10</f>
        <v>309.60000000000036</v>
      </c>
      <c r="BM10" s="2">
        <f>BL10/BK10*100</f>
        <v>-38.59867846901886</v>
      </c>
      <c r="BN10" s="8"/>
      <c r="BO10" s="9"/>
    </row>
    <row r="11" spans="1:67" ht="15">
      <c r="A11" s="7">
        <v>2</v>
      </c>
      <c r="B11" s="20" t="s">
        <v>31</v>
      </c>
      <c r="C11" s="21">
        <f t="shared" si="0"/>
        <v>6393.6</v>
      </c>
      <c r="D11" s="22">
        <f t="shared" si="1"/>
        <v>6549.9</v>
      </c>
      <c r="E11" s="2">
        <f aca="true" t="shared" si="5" ref="E11:E26">D11/C11*100</f>
        <v>102.44463213213213</v>
      </c>
      <c r="F11" s="23">
        <v>2059.6</v>
      </c>
      <c r="G11" s="2">
        <v>2215.9</v>
      </c>
      <c r="H11" s="2">
        <f aca="true" t="shared" si="6" ref="H11:H26">G11/F11*100</f>
        <v>107.58885220431154</v>
      </c>
      <c r="I11" s="23">
        <v>23</v>
      </c>
      <c r="J11" s="2">
        <v>25</v>
      </c>
      <c r="K11" s="2">
        <f t="shared" si="2"/>
        <v>108.69565217391303</v>
      </c>
      <c r="L11" s="23">
        <v>0</v>
      </c>
      <c r="M11" s="2">
        <v>0</v>
      </c>
      <c r="N11" s="2" t="e">
        <f aca="true" t="shared" si="7" ref="N11:N26">M11/L11*100</f>
        <v>#DIV/0!</v>
      </c>
      <c r="O11" s="23">
        <v>142</v>
      </c>
      <c r="P11" s="2">
        <v>145.1</v>
      </c>
      <c r="Q11" s="2">
        <f aca="true" t="shared" si="8" ref="Q11:Q26">P11/O11*100</f>
        <v>102.18309859154928</v>
      </c>
      <c r="R11" s="25">
        <v>413.8</v>
      </c>
      <c r="S11" s="2">
        <v>417.4</v>
      </c>
      <c r="T11" s="2">
        <f>S11/R11*100</f>
        <v>100.86998550024164</v>
      </c>
      <c r="U11" s="25">
        <v>0</v>
      </c>
      <c r="V11" s="2">
        <v>0</v>
      </c>
      <c r="W11" s="2" t="e">
        <f aca="true" t="shared" si="9" ref="W11:W26">V11/U11*100</f>
        <v>#DIV/0!</v>
      </c>
      <c r="X11" s="25">
        <v>244.2</v>
      </c>
      <c r="Y11" s="2">
        <v>285.8</v>
      </c>
      <c r="Z11" s="2">
        <f aca="true" t="shared" si="10" ref="Z11:Z26">Y11/X11*100</f>
        <v>117.03521703521704</v>
      </c>
      <c r="AA11" s="25">
        <v>24.3</v>
      </c>
      <c r="AB11" s="2">
        <v>32.7</v>
      </c>
      <c r="AC11" s="2">
        <f aca="true" t="shared" si="11" ref="AC11:AC26">AB11/AA11*100</f>
        <v>134.5679012345679</v>
      </c>
      <c r="AD11" s="2"/>
      <c r="AE11" s="2"/>
      <c r="AF11" s="2" t="e">
        <f aca="true" t="shared" si="12" ref="AF11:AF28">AE11/AD11*100</f>
        <v>#DIV/0!</v>
      </c>
      <c r="AG11" s="23"/>
      <c r="AH11" s="2"/>
      <c r="AI11" s="2" t="e">
        <f aca="true" t="shared" si="13" ref="AI11:AI26">AH11/AG11*100</f>
        <v>#DIV/0!</v>
      </c>
      <c r="AJ11" s="25">
        <v>4334</v>
      </c>
      <c r="AK11" s="27">
        <v>4334</v>
      </c>
      <c r="AL11" s="2">
        <f aca="true" t="shared" si="14" ref="AL11:AL26">AK11/AJ11*100</f>
        <v>100</v>
      </c>
      <c r="AM11" s="25">
        <v>2054.5</v>
      </c>
      <c r="AN11" s="27">
        <v>2054.5</v>
      </c>
      <c r="AO11" s="2">
        <f aca="true" t="shared" si="15" ref="AO11:AO26">AN11/AM11*100</f>
        <v>100</v>
      </c>
      <c r="AP11" s="25">
        <v>593.1</v>
      </c>
      <c r="AQ11" s="27">
        <v>593.1</v>
      </c>
      <c r="AR11" s="2">
        <f aca="true" t="shared" si="16" ref="AR11:AR26">AQ11/AP11*100</f>
        <v>100</v>
      </c>
      <c r="AS11" s="29">
        <v>6591.1</v>
      </c>
      <c r="AT11" s="28">
        <v>6484.1</v>
      </c>
      <c r="AU11" s="2">
        <f aca="true" t="shared" si="17" ref="AU11:AU26">AT11/AS11*100</f>
        <v>98.37659874679491</v>
      </c>
      <c r="AV11" s="32">
        <v>1531.7</v>
      </c>
      <c r="AW11" s="27">
        <v>1518.9</v>
      </c>
      <c r="AX11" s="2">
        <f aca="true" t="shared" si="18" ref="AX11:AX26">AW11/AV11*100</f>
        <v>99.16432721812366</v>
      </c>
      <c r="AY11" s="31">
        <v>1368.5</v>
      </c>
      <c r="AZ11" s="27">
        <v>1358</v>
      </c>
      <c r="BA11" s="2">
        <f t="shared" si="3"/>
        <v>99.23273657289002</v>
      </c>
      <c r="BB11" s="23">
        <v>2047.8</v>
      </c>
      <c r="BC11" s="30">
        <v>2047.8</v>
      </c>
      <c r="BD11" s="2">
        <f aca="true" t="shared" si="19" ref="BD11:BD26">BC11/BB11*100</f>
        <v>100</v>
      </c>
      <c r="BE11" s="31">
        <v>1776.6</v>
      </c>
      <c r="BF11" s="30">
        <v>1716.6</v>
      </c>
      <c r="BG11" s="2">
        <f aca="true" t="shared" si="20" ref="BG11:BG26">BF11/BE11*100</f>
        <v>96.62276258020938</v>
      </c>
      <c r="BH11" s="31">
        <v>1120.7</v>
      </c>
      <c r="BI11" s="28">
        <v>1086.4</v>
      </c>
      <c r="BJ11" s="2">
        <f aca="true" t="shared" si="21" ref="BJ11:BJ26">BI11/BH11*100</f>
        <v>96.93941286695815</v>
      </c>
      <c r="BK11" s="29">
        <f t="shared" si="4"/>
        <v>-197.5</v>
      </c>
      <c r="BL11" s="17">
        <f aca="true" t="shared" si="22" ref="BL11:BL26">D11-AT11</f>
        <v>65.79999999999927</v>
      </c>
      <c r="BM11" s="2">
        <f aca="true" t="shared" si="23" ref="BM11:BM26">BL11/BK11*100</f>
        <v>-33.31645569620216</v>
      </c>
      <c r="BN11" s="8"/>
      <c r="BO11" s="9"/>
    </row>
    <row r="12" spans="1:67" ht="15">
      <c r="A12" s="7">
        <v>3</v>
      </c>
      <c r="B12" s="20" t="s">
        <v>32</v>
      </c>
      <c r="C12" s="21">
        <f t="shared" si="0"/>
        <v>12093.400000000001</v>
      </c>
      <c r="D12" s="22">
        <f t="shared" si="1"/>
        <v>12151.400000000001</v>
      </c>
      <c r="E12" s="2">
        <f t="shared" si="5"/>
        <v>100.47960044321695</v>
      </c>
      <c r="F12" s="23">
        <v>2669.8</v>
      </c>
      <c r="G12" s="2">
        <v>2727.8</v>
      </c>
      <c r="H12" s="2">
        <f t="shared" si="6"/>
        <v>102.17244737433515</v>
      </c>
      <c r="I12" s="23">
        <v>98.9</v>
      </c>
      <c r="J12" s="2">
        <v>102.1</v>
      </c>
      <c r="K12" s="2">
        <f t="shared" si="2"/>
        <v>103.23559150657229</v>
      </c>
      <c r="L12" s="23">
        <v>2.4</v>
      </c>
      <c r="M12" s="2">
        <v>2.5</v>
      </c>
      <c r="N12" s="2">
        <f t="shared" si="7"/>
        <v>104.16666666666667</v>
      </c>
      <c r="O12" s="23">
        <v>183</v>
      </c>
      <c r="P12" s="2">
        <v>185</v>
      </c>
      <c r="Q12" s="2">
        <f t="shared" si="8"/>
        <v>101.09289617486338</v>
      </c>
      <c r="R12" s="26">
        <v>743.2</v>
      </c>
      <c r="S12" s="2">
        <v>757.2</v>
      </c>
      <c r="T12" s="2">
        <f aca="true" t="shared" si="24" ref="T12:T26">S12/R12*100</f>
        <v>101.88374596340151</v>
      </c>
      <c r="U12" s="25">
        <v>0</v>
      </c>
      <c r="V12" s="2">
        <v>0</v>
      </c>
      <c r="W12" s="2" t="e">
        <f t="shared" si="9"/>
        <v>#DIV/0!</v>
      </c>
      <c r="X12" s="25">
        <v>210.6</v>
      </c>
      <c r="Y12" s="2">
        <v>210.7</v>
      </c>
      <c r="Z12" s="2">
        <f t="shared" si="10"/>
        <v>100.0474833808167</v>
      </c>
      <c r="AA12" s="25">
        <v>4.7</v>
      </c>
      <c r="AB12" s="2">
        <v>4.7</v>
      </c>
      <c r="AC12" s="2">
        <f t="shared" si="11"/>
        <v>100</v>
      </c>
      <c r="AD12" s="2"/>
      <c r="AE12" s="2"/>
      <c r="AF12" s="2" t="e">
        <f t="shared" si="12"/>
        <v>#DIV/0!</v>
      </c>
      <c r="AG12" s="23">
        <v>22.2</v>
      </c>
      <c r="AH12" s="2">
        <v>22.3</v>
      </c>
      <c r="AI12" s="2">
        <f t="shared" si="13"/>
        <v>100.45045045045045</v>
      </c>
      <c r="AJ12" s="25">
        <v>9423.6</v>
      </c>
      <c r="AK12" s="27">
        <v>9423.6</v>
      </c>
      <c r="AL12" s="2">
        <f t="shared" si="14"/>
        <v>100</v>
      </c>
      <c r="AM12" s="25">
        <v>2316</v>
      </c>
      <c r="AN12" s="27">
        <v>2316</v>
      </c>
      <c r="AO12" s="2">
        <f t="shared" si="15"/>
        <v>100</v>
      </c>
      <c r="AP12" s="25">
        <v>3610.2</v>
      </c>
      <c r="AQ12" s="27">
        <v>3610.3</v>
      </c>
      <c r="AR12" s="2">
        <f t="shared" si="16"/>
        <v>100.00276992964379</v>
      </c>
      <c r="AS12" s="23">
        <v>12264.1</v>
      </c>
      <c r="AT12" s="28">
        <v>11929.2</v>
      </c>
      <c r="AU12" s="2">
        <f t="shared" si="17"/>
        <v>97.26926558002626</v>
      </c>
      <c r="AV12" s="32">
        <v>1382.9</v>
      </c>
      <c r="AW12" s="27">
        <v>1296.2</v>
      </c>
      <c r="AX12" s="2">
        <f t="shared" si="18"/>
        <v>93.7305662014607</v>
      </c>
      <c r="AY12" s="31">
        <v>1298.9</v>
      </c>
      <c r="AZ12" s="27">
        <v>1286.2</v>
      </c>
      <c r="BA12" s="2">
        <f t="shared" si="3"/>
        <v>99.02224959581184</v>
      </c>
      <c r="BB12" s="23">
        <v>1510.7</v>
      </c>
      <c r="BC12" s="30">
        <v>1473.7</v>
      </c>
      <c r="BD12" s="2">
        <f t="shared" si="19"/>
        <v>97.55080426292447</v>
      </c>
      <c r="BE12" s="31">
        <v>7482.2</v>
      </c>
      <c r="BF12" s="30">
        <v>7334.8</v>
      </c>
      <c r="BG12" s="2">
        <f t="shared" si="20"/>
        <v>98.029991179065</v>
      </c>
      <c r="BH12" s="31">
        <v>1798.4</v>
      </c>
      <c r="BI12" s="28">
        <v>1734.6</v>
      </c>
      <c r="BJ12" s="2">
        <f t="shared" si="21"/>
        <v>96.45240213523131</v>
      </c>
      <c r="BK12" s="29">
        <f t="shared" si="4"/>
        <v>-170.6999999999989</v>
      </c>
      <c r="BL12" s="17">
        <f t="shared" si="22"/>
        <v>222.20000000000073</v>
      </c>
      <c r="BM12" s="2">
        <f t="shared" si="23"/>
        <v>-130.16988869361577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9646.099999999999</v>
      </c>
      <c r="D13" s="22">
        <f t="shared" si="1"/>
        <v>9947.1</v>
      </c>
      <c r="E13" s="2">
        <f t="shared" si="5"/>
        <v>103.12043209172622</v>
      </c>
      <c r="F13" s="23">
        <v>2398.2</v>
      </c>
      <c r="G13" s="2">
        <v>2466.3</v>
      </c>
      <c r="H13" s="2">
        <f t="shared" si="6"/>
        <v>102.83962972229173</v>
      </c>
      <c r="I13" s="23">
        <v>68</v>
      </c>
      <c r="J13" s="2">
        <v>70.2</v>
      </c>
      <c r="K13" s="2">
        <f t="shared" si="2"/>
        <v>103.23529411764707</v>
      </c>
      <c r="L13" s="23">
        <v>110.1</v>
      </c>
      <c r="M13" s="2">
        <v>110.1</v>
      </c>
      <c r="N13" s="2">
        <f t="shared" si="7"/>
        <v>100</v>
      </c>
      <c r="O13" s="23">
        <v>67.7</v>
      </c>
      <c r="P13" s="2">
        <v>70</v>
      </c>
      <c r="Q13" s="2">
        <f t="shared" si="8"/>
        <v>103.39734121122599</v>
      </c>
      <c r="R13" s="25">
        <v>540.3</v>
      </c>
      <c r="S13" s="2">
        <v>547.5</v>
      </c>
      <c r="T13" s="2">
        <f t="shared" si="24"/>
        <v>101.33259300388673</v>
      </c>
      <c r="U13" s="25">
        <v>0</v>
      </c>
      <c r="V13" s="2">
        <v>0</v>
      </c>
      <c r="W13" s="2" t="e">
        <f t="shared" si="9"/>
        <v>#DIV/0!</v>
      </c>
      <c r="X13" s="25">
        <v>173.3</v>
      </c>
      <c r="Y13" s="2">
        <v>173.3</v>
      </c>
      <c r="Z13" s="2">
        <f t="shared" si="10"/>
        <v>100</v>
      </c>
      <c r="AA13" s="25">
        <v>18.8</v>
      </c>
      <c r="AB13" s="2">
        <v>18.8</v>
      </c>
      <c r="AC13" s="2">
        <f t="shared" si="11"/>
        <v>100</v>
      </c>
      <c r="AD13" s="2"/>
      <c r="AE13" s="2"/>
      <c r="AF13" s="2" t="e">
        <f t="shared" si="12"/>
        <v>#DIV/0!</v>
      </c>
      <c r="AG13" s="23">
        <v>63.6</v>
      </c>
      <c r="AH13" s="2">
        <v>63.7</v>
      </c>
      <c r="AI13" s="2">
        <f t="shared" si="13"/>
        <v>100.1572327044025</v>
      </c>
      <c r="AJ13" s="25">
        <v>7247.9</v>
      </c>
      <c r="AK13" s="27">
        <v>7480.8</v>
      </c>
      <c r="AL13" s="2">
        <f t="shared" si="14"/>
        <v>103.21334455497455</v>
      </c>
      <c r="AM13" s="25">
        <v>980.1</v>
      </c>
      <c r="AN13" s="27">
        <v>980.1</v>
      </c>
      <c r="AO13" s="2">
        <f t="shared" si="15"/>
        <v>100</v>
      </c>
      <c r="AP13" s="25">
        <v>2624.3</v>
      </c>
      <c r="AQ13" s="27">
        <v>2624.3</v>
      </c>
      <c r="AR13" s="2">
        <f t="shared" si="16"/>
        <v>100</v>
      </c>
      <c r="AS13" s="23">
        <v>9769.7</v>
      </c>
      <c r="AT13" s="28">
        <v>9417.1</v>
      </c>
      <c r="AU13" s="2">
        <f t="shared" si="17"/>
        <v>96.3908820127537</v>
      </c>
      <c r="AV13" s="32">
        <v>1531.9</v>
      </c>
      <c r="AW13" s="27">
        <v>1371.3</v>
      </c>
      <c r="AX13" s="2">
        <f t="shared" si="18"/>
        <v>89.51628696390102</v>
      </c>
      <c r="AY13" s="31">
        <v>1526.2</v>
      </c>
      <c r="AZ13" s="27">
        <v>1367.5</v>
      </c>
      <c r="BA13" s="2">
        <f t="shared" si="3"/>
        <v>89.60162495085834</v>
      </c>
      <c r="BB13" s="23">
        <v>4842.2</v>
      </c>
      <c r="BC13" s="30">
        <v>4742.4</v>
      </c>
      <c r="BD13" s="2">
        <f t="shared" si="19"/>
        <v>97.93895336830366</v>
      </c>
      <c r="BE13" s="31">
        <v>1991.8</v>
      </c>
      <c r="BF13" s="30">
        <v>1899.6</v>
      </c>
      <c r="BG13" s="2">
        <f t="shared" si="20"/>
        <v>95.37102118686614</v>
      </c>
      <c r="BH13" s="31">
        <v>1311.8</v>
      </c>
      <c r="BI13" s="28">
        <v>1311.8</v>
      </c>
      <c r="BJ13" s="2">
        <f t="shared" si="21"/>
        <v>100</v>
      </c>
      <c r="BK13" s="29">
        <f t="shared" si="4"/>
        <v>-123.60000000000218</v>
      </c>
      <c r="BL13" s="17">
        <f t="shared" si="22"/>
        <v>530</v>
      </c>
      <c r="BM13" s="2">
        <f>BL13/BK13*100</f>
        <v>-428.8025889967562</v>
      </c>
      <c r="BN13" s="8"/>
      <c r="BO13" s="9"/>
    </row>
    <row r="14" spans="1:67" ht="15">
      <c r="A14" s="7">
        <v>5</v>
      </c>
      <c r="B14" s="20" t="s">
        <v>34</v>
      </c>
      <c r="C14" s="21">
        <f t="shared" si="0"/>
        <v>7753.5</v>
      </c>
      <c r="D14" s="22">
        <f t="shared" si="1"/>
        <v>8119.8</v>
      </c>
      <c r="E14" s="2">
        <f t="shared" si="5"/>
        <v>104.72431804991294</v>
      </c>
      <c r="F14" s="23">
        <v>2656.9</v>
      </c>
      <c r="G14" s="2">
        <v>3023.2</v>
      </c>
      <c r="H14" s="2">
        <f t="shared" si="6"/>
        <v>113.78674394971581</v>
      </c>
      <c r="I14" s="23">
        <v>567.9</v>
      </c>
      <c r="J14" s="2">
        <v>587.9</v>
      </c>
      <c r="K14" s="2">
        <f t="shared" si="2"/>
        <v>103.52174678640607</v>
      </c>
      <c r="L14" s="23">
        <v>0.9</v>
      </c>
      <c r="M14" s="2">
        <v>0.9</v>
      </c>
      <c r="N14" s="2">
        <f t="shared" si="7"/>
        <v>100</v>
      </c>
      <c r="O14" s="23">
        <v>153.4</v>
      </c>
      <c r="P14" s="2">
        <v>154.5</v>
      </c>
      <c r="Q14" s="2">
        <f t="shared" si="8"/>
        <v>100.71707953063884</v>
      </c>
      <c r="R14" s="25">
        <v>525</v>
      </c>
      <c r="S14" s="2">
        <v>535.1</v>
      </c>
      <c r="T14" s="2">
        <f t="shared" si="24"/>
        <v>101.92380952380952</v>
      </c>
      <c r="U14" s="25">
        <v>0</v>
      </c>
      <c r="V14" s="2">
        <v>0</v>
      </c>
      <c r="W14" s="2" t="e">
        <f t="shared" si="9"/>
        <v>#DIV/0!</v>
      </c>
      <c r="X14" s="25">
        <v>177.4</v>
      </c>
      <c r="Y14" s="2">
        <v>177.5</v>
      </c>
      <c r="Z14" s="2">
        <f t="shared" si="10"/>
        <v>100.05636978579481</v>
      </c>
      <c r="AA14" s="25">
        <v>13.3</v>
      </c>
      <c r="AB14" s="2">
        <v>13.3</v>
      </c>
      <c r="AC14" s="2">
        <f t="shared" si="11"/>
        <v>100</v>
      </c>
      <c r="AD14" s="2"/>
      <c r="AE14" s="2"/>
      <c r="AF14" s="2" t="e">
        <f t="shared" si="12"/>
        <v>#DIV/0!</v>
      </c>
      <c r="AG14" s="23">
        <v>8.7</v>
      </c>
      <c r="AH14" s="2">
        <v>8.7</v>
      </c>
      <c r="AI14" s="2">
        <f t="shared" si="13"/>
        <v>100</v>
      </c>
      <c r="AJ14" s="25">
        <v>5096.6</v>
      </c>
      <c r="AK14" s="27">
        <v>5096.6</v>
      </c>
      <c r="AL14" s="2">
        <f t="shared" si="14"/>
        <v>100</v>
      </c>
      <c r="AM14" s="25">
        <v>1577.4</v>
      </c>
      <c r="AN14" s="27">
        <v>1577.4</v>
      </c>
      <c r="AO14" s="2">
        <f t="shared" si="15"/>
        <v>100</v>
      </c>
      <c r="AP14" s="25">
        <v>1500.4</v>
      </c>
      <c r="AQ14" s="27">
        <v>1500.4</v>
      </c>
      <c r="AR14" s="2">
        <f t="shared" si="16"/>
        <v>100</v>
      </c>
      <c r="AS14" s="23">
        <v>7753.5</v>
      </c>
      <c r="AT14" s="28">
        <v>7260.8</v>
      </c>
      <c r="AU14" s="2">
        <f t="shared" si="17"/>
        <v>93.64545044173599</v>
      </c>
      <c r="AV14" s="32">
        <v>1393.6</v>
      </c>
      <c r="AW14" s="27">
        <v>1375.2</v>
      </c>
      <c r="AX14" s="2">
        <f t="shared" si="18"/>
        <v>98.67967853042481</v>
      </c>
      <c r="AY14" s="31">
        <v>1382.3</v>
      </c>
      <c r="AZ14" s="27">
        <v>1366.7</v>
      </c>
      <c r="BA14" s="2">
        <f t="shared" si="3"/>
        <v>98.87144614049049</v>
      </c>
      <c r="BB14" s="23">
        <v>2624</v>
      </c>
      <c r="BC14" s="30">
        <v>2617.1</v>
      </c>
      <c r="BD14" s="2">
        <f t="shared" si="19"/>
        <v>99.73704268292683</v>
      </c>
      <c r="BE14" s="31">
        <v>1779.2</v>
      </c>
      <c r="BF14" s="30">
        <v>1747.3</v>
      </c>
      <c r="BG14" s="2">
        <f t="shared" si="20"/>
        <v>98.20705935251797</v>
      </c>
      <c r="BH14" s="31">
        <v>1846.5</v>
      </c>
      <c r="BI14" s="28">
        <v>1411.5</v>
      </c>
      <c r="BJ14" s="2">
        <f t="shared" si="21"/>
        <v>76.44191714053615</v>
      </c>
      <c r="BK14" s="29">
        <f t="shared" si="4"/>
        <v>0</v>
      </c>
      <c r="BL14" s="17">
        <f t="shared" si="22"/>
        <v>859</v>
      </c>
      <c r="BM14" s="2" t="e">
        <f t="shared" si="23"/>
        <v>#DIV/0!</v>
      </c>
      <c r="BN14" s="8"/>
      <c r="BO14" s="9"/>
    </row>
    <row r="15" spans="1:67" ht="15">
      <c r="A15" s="7">
        <v>6</v>
      </c>
      <c r="B15" s="20" t="s">
        <v>35</v>
      </c>
      <c r="C15" s="21">
        <f t="shared" si="0"/>
        <v>11807.6</v>
      </c>
      <c r="D15" s="22">
        <f t="shared" si="1"/>
        <v>12243.400000000001</v>
      </c>
      <c r="E15" s="2">
        <f t="shared" si="5"/>
        <v>103.69084318574477</v>
      </c>
      <c r="F15" s="23">
        <v>1815.1</v>
      </c>
      <c r="G15" s="2">
        <v>2054.8</v>
      </c>
      <c r="H15" s="2">
        <f t="shared" si="6"/>
        <v>113.20588397333482</v>
      </c>
      <c r="I15" s="23">
        <v>68.9</v>
      </c>
      <c r="J15" s="2">
        <v>70.2</v>
      </c>
      <c r="K15" s="2">
        <f t="shared" si="2"/>
        <v>101.88679245283019</v>
      </c>
      <c r="L15" s="23">
        <v>0</v>
      </c>
      <c r="M15" s="2"/>
      <c r="N15" s="2" t="e">
        <f t="shared" si="7"/>
        <v>#DIV/0!</v>
      </c>
      <c r="O15" s="23">
        <v>77.8</v>
      </c>
      <c r="P15" s="2">
        <v>85.4</v>
      </c>
      <c r="Q15" s="2">
        <f t="shared" si="8"/>
        <v>109.76863753213368</v>
      </c>
      <c r="R15" s="25">
        <v>505.4</v>
      </c>
      <c r="S15" s="2">
        <v>516</v>
      </c>
      <c r="T15" s="2">
        <f t="shared" si="24"/>
        <v>102.09734863474476</v>
      </c>
      <c r="U15" s="25">
        <v>0</v>
      </c>
      <c r="V15" s="2">
        <v>0</v>
      </c>
      <c r="W15" s="2" t="e">
        <f t="shared" si="9"/>
        <v>#DIV/0!</v>
      </c>
      <c r="X15" s="25">
        <v>38.2</v>
      </c>
      <c r="Y15" s="2">
        <v>38.3</v>
      </c>
      <c r="Z15" s="2">
        <f t="shared" si="10"/>
        <v>100.26178010471203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/>
      <c r="AH15" s="2"/>
      <c r="AI15" s="2" t="e">
        <f t="shared" si="13"/>
        <v>#DIV/0!</v>
      </c>
      <c r="AJ15" s="25">
        <v>9992.5</v>
      </c>
      <c r="AK15" s="27">
        <v>10188.6</v>
      </c>
      <c r="AL15" s="2">
        <f t="shared" si="14"/>
        <v>101.96247185389042</v>
      </c>
      <c r="AM15" s="25">
        <v>2438.3</v>
      </c>
      <c r="AN15" s="27">
        <v>2438.3</v>
      </c>
      <c r="AO15" s="2">
        <f t="shared" si="15"/>
        <v>100</v>
      </c>
      <c r="AP15" s="25">
        <v>2413.2</v>
      </c>
      <c r="AQ15" s="27">
        <v>2413.2</v>
      </c>
      <c r="AR15" s="2">
        <f t="shared" si="16"/>
        <v>100</v>
      </c>
      <c r="AS15" s="23">
        <v>11905.4</v>
      </c>
      <c r="AT15" s="28">
        <v>11849.6</v>
      </c>
      <c r="AU15" s="2">
        <f t="shared" si="17"/>
        <v>99.53130512204547</v>
      </c>
      <c r="AV15" s="32">
        <v>1472.3</v>
      </c>
      <c r="AW15" s="27">
        <v>1464</v>
      </c>
      <c r="AX15" s="2">
        <f t="shared" si="18"/>
        <v>99.43625619778578</v>
      </c>
      <c r="AY15" s="31">
        <v>1380.7</v>
      </c>
      <c r="AZ15" s="27">
        <v>1375.2</v>
      </c>
      <c r="BA15" s="2">
        <f t="shared" si="3"/>
        <v>99.60165133627869</v>
      </c>
      <c r="BB15" s="23">
        <v>7424.6</v>
      </c>
      <c r="BC15" s="30">
        <v>7388.3</v>
      </c>
      <c r="BD15" s="2">
        <f t="shared" si="19"/>
        <v>99.51108477224362</v>
      </c>
      <c r="BE15" s="31">
        <v>1833.5</v>
      </c>
      <c r="BF15" s="30">
        <v>1826.8</v>
      </c>
      <c r="BG15" s="2">
        <f t="shared" si="20"/>
        <v>99.63457867466595</v>
      </c>
      <c r="BH15" s="31">
        <v>1079.1</v>
      </c>
      <c r="BI15" s="28">
        <v>1074.7</v>
      </c>
      <c r="BJ15" s="2">
        <f t="shared" si="21"/>
        <v>99.592252803262</v>
      </c>
      <c r="BK15" s="29">
        <f t="shared" si="4"/>
        <v>-97.79999999999927</v>
      </c>
      <c r="BL15" s="17">
        <f t="shared" si="22"/>
        <v>393.8000000000011</v>
      </c>
      <c r="BM15" s="2">
        <f t="shared" si="23"/>
        <v>-402.6584867075706</v>
      </c>
      <c r="BN15" s="8"/>
      <c r="BO15" s="9"/>
    </row>
    <row r="16" spans="1:67" ht="15">
      <c r="A16" s="7">
        <v>7</v>
      </c>
      <c r="B16" s="20" t="s">
        <v>36</v>
      </c>
      <c r="C16" s="21">
        <f t="shared" si="0"/>
        <v>6374</v>
      </c>
      <c r="D16" s="22">
        <f t="shared" si="1"/>
        <v>6397.099999999999</v>
      </c>
      <c r="E16" s="2">
        <f t="shared" si="5"/>
        <v>100.36240978977094</v>
      </c>
      <c r="F16" s="23">
        <v>1098.5</v>
      </c>
      <c r="G16" s="2">
        <v>1121.7</v>
      </c>
      <c r="H16" s="2">
        <f t="shared" si="6"/>
        <v>102.11197086936733</v>
      </c>
      <c r="I16" s="23">
        <v>8.2</v>
      </c>
      <c r="J16" s="2">
        <v>8.2</v>
      </c>
      <c r="K16" s="2">
        <f t="shared" si="2"/>
        <v>100</v>
      </c>
      <c r="L16" s="23">
        <v>0</v>
      </c>
      <c r="M16" s="2"/>
      <c r="N16" s="2" t="e">
        <f t="shared" si="7"/>
        <v>#DIV/0!</v>
      </c>
      <c r="O16" s="23">
        <v>46.1</v>
      </c>
      <c r="P16" s="2">
        <v>47.1</v>
      </c>
      <c r="Q16" s="2">
        <f t="shared" si="8"/>
        <v>102.16919739696313</v>
      </c>
      <c r="R16" s="25">
        <v>328.2</v>
      </c>
      <c r="S16" s="2">
        <v>329.1</v>
      </c>
      <c r="T16" s="2">
        <f t="shared" si="24"/>
        <v>100.27422303473492</v>
      </c>
      <c r="U16" s="25">
        <v>0</v>
      </c>
      <c r="V16" s="2">
        <v>0</v>
      </c>
      <c r="W16" s="2" t="e">
        <f t="shared" si="9"/>
        <v>#DIV/0!</v>
      </c>
      <c r="X16" s="25">
        <v>232.6</v>
      </c>
      <c r="Y16" s="2">
        <v>232.6</v>
      </c>
      <c r="Z16" s="2">
        <f t="shared" si="10"/>
        <v>100</v>
      </c>
      <c r="AA16" s="25">
        <v>30.4</v>
      </c>
      <c r="AB16" s="2">
        <v>31.3</v>
      </c>
      <c r="AC16" s="2">
        <f t="shared" si="11"/>
        <v>102.9605263157895</v>
      </c>
      <c r="AD16" s="2"/>
      <c r="AE16" s="2"/>
      <c r="AF16" s="2" t="e">
        <f t="shared" si="12"/>
        <v>#DIV/0!</v>
      </c>
      <c r="AG16" s="23"/>
      <c r="AH16" s="2"/>
      <c r="AI16" s="2" t="e">
        <f t="shared" si="13"/>
        <v>#DIV/0!</v>
      </c>
      <c r="AJ16" s="25">
        <v>5275.5</v>
      </c>
      <c r="AK16" s="27">
        <v>5275.4</v>
      </c>
      <c r="AL16" s="2">
        <f t="shared" si="14"/>
        <v>99.99810444507628</v>
      </c>
      <c r="AM16" s="25">
        <v>565.8</v>
      </c>
      <c r="AN16" s="27">
        <v>565.8</v>
      </c>
      <c r="AO16" s="2">
        <f t="shared" si="15"/>
        <v>100</v>
      </c>
      <c r="AP16" s="25">
        <v>1992.6</v>
      </c>
      <c r="AQ16" s="27">
        <v>1992.6</v>
      </c>
      <c r="AR16" s="2">
        <f t="shared" si="16"/>
        <v>100</v>
      </c>
      <c r="AS16" s="23">
        <v>6413.5</v>
      </c>
      <c r="AT16" s="28">
        <v>6286.1</v>
      </c>
      <c r="AU16" s="2">
        <f t="shared" si="17"/>
        <v>98.01356513604117</v>
      </c>
      <c r="AV16" s="32">
        <v>1008.4</v>
      </c>
      <c r="AW16" s="27">
        <v>1002.3</v>
      </c>
      <c r="AX16" s="2">
        <f t="shared" si="18"/>
        <v>99.39508131693772</v>
      </c>
      <c r="AY16" s="31">
        <v>962.4</v>
      </c>
      <c r="AZ16" s="27">
        <v>957.5</v>
      </c>
      <c r="BA16" s="2">
        <f t="shared" si="3"/>
        <v>99.49085619285121</v>
      </c>
      <c r="BB16" s="23">
        <v>2114.7</v>
      </c>
      <c r="BC16" s="30">
        <v>2041.7</v>
      </c>
      <c r="BD16" s="2">
        <f t="shared" si="19"/>
        <v>96.54797370785455</v>
      </c>
      <c r="BE16" s="31">
        <v>459.9</v>
      </c>
      <c r="BF16" s="30">
        <v>436.8</v>
      </c>
      <c r="BG16" s="2">
        <f t="shared" si="20"/>
        <v>94.9771689497717</v>
      </c>
      <c r="BH16" s="31">
        <v>2737.2</v>
      </c>
      <c r="BI16" s="28">
        <v>2712</v>
      </c>
      <c r="BJ16" s="2">
        <f t="shared" si="21"/>
        <v>99.07935116177116</v>
      </c>
      <c r="BK16" s="29">
        <f t="shared" si="4"/>
        <v>-39.5</v>
      </c>
      <c r="BL16" s="17">
        <f t="shared" si="22"/>
        <v>110.99999999999909</v>
      </c>
      <c r="BM16" s="2">
        <f t="shared" si="23"/>
        <v>-281.0126582278458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6505.5</v>
      </c>
      <c r="D17" s="22">
        <f t="shared" si="1"/>
        <v>6845.2</v>
      </c>
      <c r="E17" s="2">
        <f t="shared" si="5"/>
        <v>105.22173545461533</v>
      </c>
      <c r="F17" s="23">
        <v>3475.2</v>
      </c>
      <c r="G17" s="2">
        <v>3815.2</v>
      </c>
      <c r="H17" s="2">
        <f t="shared" si="6"/>
        <v>109.78360957642725</v>
      </c>
      <c r="I17" s="23">
        <v>1195.2</v>
      </c>
      <c r="J17" s="2">
        <v>1391.7</v>
      </c>
      <c r="K17" s="2">
        <f t="shared" si="2"/>
        <v>116.44076305220882</v>
      </c>
      <c r="L17" s="23">
        <v>2.1</v>
      </c>
      <c r="M17" s="2">
        <v>2.2</v>
      </c>
      <c r="N17" s="2">
        <f t="shared" si="7"/>
        <v>104.76190476190477</v>
      </c>
      <c r="O17" s="23">
        <v>275</v>
      </c>
      <c r="P17" s="2">
        <v>279.1</v>
      </c>
      <c r="Q17" s="2">
        <f t="shared" si="8"/>
        <v>101.4909090909091</v>
      </c>
      <c r="R17" s="25">
        <v>1207.8</v>
      </c>
      <c r="S17" s="2">
        <v>1214.5</v>
      </c>
      <c r="T17" s="2">
        <f t="shared" si="24"/>
        <v>100.55472760390793</v>
      </c>
      <c r="U17" s="25">
        <v>0</v>
      </c>
      <c r="V17" s="2">
        <v>0</v>
      </c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/>
      <c r="AH17" s="2"/>
      <c r="AI17" s="2" t="e">
        <f>AI10</f>
        <v>#DIV/0!</v>
      </c>
      <c r="AJ17" s="25">
        <v>3030.3</v>
      </c>
      <c r="AK17" s="27">
        <v>3030</v>
      </c>
      <c r="AL17" s="2">
        <f t="shared" si="14"/>
        <v>99.99009999009998</v>
      </c>
      <c r="AM17" s="25">
        <v>0</v>
      </c>
      <c r="AN17" s="27"/>
      <c r="AO17" s="2" t="e">
        <f t="shared" si="15"/>
        <v>#DIV/0!</v>
      </c>
      <c r="AP17" s="25">
        <v>741.5</v>
      </c>
      <c r="AQ17" s="27">
        <v>741.5</v>
      </c>
      <c r="AR17" s="2">
        <f t="shared" si="16"/>
        <v>100</v>
      </c>
      <c r="AS17" s="23">
        <v>6622</v>
      </c>
      <c r="AT17" s="28">
        <v>6542.5</v>
      </c>
      <c r="AU17" s="2">
        <f t="shared" si="17"/>
        <v>98.7994563575959</v>
      </c>
      <c r="AV17" s="32">
        <v>1370</v>
      </c>
      <c r="AW17" s="27">
        <v>1359.9</v>
      </c>
      <c r="AX17" s="2">
        <f t="shared" si="18"/>
        <v>99.26277372262774</v>
      </c>
      <c r="AY17" s="31">
        <v>1308.6</v>
      </c>
      <c r="AZ17" s="27">
        <v>1300.9</v>
      </c>
      <c r="BA17" s="2">
        <f t="shared" si="3"/>
        <v>99.41158489989303</v>
      </c>
      <c r="BB17" s="23">
        <v>2784.2</v>
      </c>
      <c r="BC17" s="30">
        <v>2783.9</v>
      </c>
      <c r="BD17" s="2">
        <f t="shared" si="19"/>
        <v>99.98922491200346</v>
      </c>
      <c r="BE17" s="31">
        <v>984.6</v>
      </c>
      <c r="BF17" s="30">
        <v>977.1</v>
      </c>
      <c r="BG17" s="2">
        <f t="shared" si="20"/>
        <v>99.23826934795856</v>
      </c>
      <c r="BH17" s="31">
        <v>1390.4</v>
      </c>
      <c r="BI17" s="28">
        <v>1328.9</v>
      </c>
      <c r="BJ17" s="2">
        <f t="shared" si="21"/>
        <v>95.57681242807826</v>
      </c>
      <c r="BK17" s="29">
        <f t="shared" si="4"/>
        <v>-116.5</v>
      </c>
      <c r="BL17" s="17">
        <f t="shared" si="22"/>
        <v>302.6999999999998</v>
      </c>
      <c r="BM17" s="2">
        <f t="shared" si="23"/>
        <v>-259.82832618025736</v>
      </c>
      <c r="BN17" s="8"/>
      <c r="BO17" s="9"/>
    </row>
    <row r="18" spans="1:67" ht="15">
      <c r="A18" s="7">
        <v>9</v>
      </c>
      <c r="B18" s="20" t="s">
        <v>38</v>
      </c>
      <c r="C18" s="21">
        <f t="shared" si="0"/>
        <v>10747.7</v>
      </c>
      <c r="D18" s="22">
        <f t="shared" si="1"/>
        <v>10841.5</v>
      </c>
      <c r="E18" s="2">
        <f t="shared" si="5"/>
        <v>100.8727448663435</v>
      </c>
      <c r="F18" s="23">
        <v>2429.2</v>
      </c>
      <c r="G18" s="2">
        <v>2513</v>
      </c>
      <c r="H18" s="2">
        <f t="shared" si="6"/>
        <v>103.4496953729623</v>
      </c>
      <c r="I18" s="23">
        <v>328</v>
      </c>
      <c r="J18" s="2">
        <v>330.9</v>
      </c>
      <c r="K18" s="2">
        <f t="shared" si="2"/>
        <v>100.8841463414634</v>
      </c>
      <c r="L18" s="23">
        <v>35.1</v>
      </c>
      <c r="M18" s="2">
        <v>35.2</v>
      </c>
      <c r="N18" s="2">
        <f t="shared" si="7"/>
        <v>100.28490028490029</v>
      </c>
      <c r="O18" s="23">
        <v>368.7</v>
      </c>
      <c r="P18" s="2">
        <v>370.7</v>
      </c>
      <c r="Q18" s="2">
        <f t="shared" si="8"/>
        <v>100.5424464334147</v>
      </c>
      <c r="R18" s="25">
        <v>884.2</v>
      </c>
      <c r="S18" s="2">
        <v>887.6</v>
      </c>
      <c r="T18" s="2">
        <f t="shared" si="24"/>
        <v>100.3845283872427</v>
      </c>
      <c r="U18" s="25">
        <v>0</v>
      </c>
      <c r="V18" s="2">
        <v>0</v>
      </c>
      <c r="W18" s="2" t="e">
        <f t="shared" si="9"/>
        <v>#DIV/0!</v>
      </c>
      <c r="X18" s="25">
        <v>29.4</v>
      </c>
      <c r="Y18" s="2">
        <v>38.5</v>
      </c>
      <c r="Z18" s="2">
        <f t="shared" si="10"/>
        <v>130.95238095238096</v>
      </c>
      <c r="AA18" s="25">
        <v>11.7</v>
      </c>
      <c r="AB18" s="2">
        <v>11.7</v>
      </c>
      <c r="AC18" s="2">
        <f t="shared" si="11"/>
        <v>100</v>
      </c>
      <c r="AD18" s="2"/>
      <c r="AE18" s="2"/>
      <c r="AF18" s="2" t="e">
        <f t="shared" si="12"/>
        <v>#DIV/0!</v>
      </c>
      <c r="AG18" s="23"/>
      <c r="AH18" s="2"/>
      <c r="AI18" s="2" t="e">
        <f t="shared" si="13"/>
        <v>#DIV/0!</v>
      </c>
      <c r="AJ18" s="25">
        <v>8318.5</v>
      </c>
      <c r="AK18" s="27">
        <v>8328.5</v>
      </c>
      <c r="AL18" s="2">
        <f t="shared" si="14"/>
        <v>100.12021398088598</v>
      </c>
      <c r="AM18" s="25">
        <v>4427.3</v>
      </c>
      <c r="AN18" s="27">
        <v>4427.3</v>
      </c>
      <c r="AO18" s="2">
        <f t="shared" si="15"/>
        <v>100</v>
      </c>
      <c r="AP18" s="25">
        <v>826.8</v>
      </c>
      <c r="AQ18" s="27">
        <v>826.8</v>
      </c>
      <c r="AR18" s="2">
        <f t="shared" si="16"/>
        <v>100</v>
      </c>
      <c r="AS18" s="23">
        <v>11456.3</v>
      </c>
      <c r="AT18" s="28">
        <v>11130.4</v>
      </c>
      <c r="AU18" s="2">
        <f t="shared" si="17"/>
        <v>97.15527700915653</v>
      </c>
      <c r="AV18" s="32">
        <v>1790.5</v>
      </c>
      <c r="AW18" s="27">
        <v>1761.5</v>
      </c>
      <c r="AX18" s="2">
        <f t="shared" si="18"/>
        <v>98.38034068695895</v>
      </c>
      <c r="AY18" s="31">
        <v>1541.4</v>
      </c>
      <c r="AZ18" s="27">
        <v>1517.7</v>
      </c>
      <c r="BA18" s="2">
        <f t="shared" si="3"/>
        <v>98.46243674581548</v>
      </c>
      <c r="BB18" s="23">
        <v>4057</v>
      </c>
      <c r="BC18" s="30">
        <v>4057</v>
      </c>
      <c r="BD18" s="2">
        <f t="shared" si="19"/>
        <v>100</v>
      </c>
      <c r="BE18" s="31">
        <v>2394.5</v>
      </c>
      <c r="BF18" s="30">
        <v>2259.1</v>
      </c>
      <c r="BG18" s="2">
        <f t="shared" si="20"/>
        <v>94.34537481728962</v>
      </c>
      <c r="BH18" s="31">
        <v>2943.5</v>
      </c>
      <c r="BI18" s="28">
        <v>2784.5</v>
      </c>
      <c r="BJ18" s="2">
        <f t="shared" si="21"/>
        <v>94.59826736877866</v>
      </c>
      <c r="BK18" s="29">
        <f t="shared" si="4"/>
        <v>-708.5999999999985</v>
      </c>
      <c r="BL18" s="17">
        <f t="shared" si="22"/>
        <v>-288.89999999999964</v>
      </c>
      <c r="BM18" s="2">
        <f t="shared" si="23"/>
        <v>40.77053344623204</v>
      </c>
      <c r="BN18" s="8"/>
      <c r="BO18" s="9"/>
    </row>
    <row r="19" spans="1:67" ht="15">
      <c r="A19" s="7">
        <v>10</v>
      </c>
      <c r="B19" s="20" t="s">
        <v>39</v>
      </c>
      <c r="C19" s="21">
        <f t="shared" si="0"/>
        <v>4914</v>
      </c>
      <c r="D19" s="22">
        <f t="shared" si="1"/>
        <v>5081.6</v>
      </c>
      <c r="E19" s="2">
        <f t="shared" si="5"/>
        <v>103.41066341066343</v>
      </c>
      <c r="F19" s="23">
        <v>1189.6</v>
      </c>
      <c r="G19" s="2">
        <v>1357.2</v>
      </c>
      <c r="H19" s="2">
        <f t="shared" si="6"/>
        <v>114.08876933423</v>
      </c>
      <c r="I19" s="23">
        <v>27.8</v>
      </c>
      <c r="J19" s="2">
        <v>29.3</v>
      </c>
      <c r="K19" s="2">
        <f t="shared" si="2"/>
        <v>105.39568345323742</v>
      </c>
      <c r="L19" s="23">
        <v>1.6</v>
      </c>
      <c r="M19" s="2">
        <v>1.6</v>
      </c>
      <c r="N19" s="2">
        <f t="shared" si="7"/>
        <v>100</v>
      </c>
      <c r="O19" s="23">
        <v>81</v>
      </c>
      <c r="P19" s="2">
        <v>82.8</v>
      </c>
      <c r="Q19" s="2">
        <f t="shared" si="8"/>
        <v>102.22222222222221</v>
      </c>
      <c r="R19" s="25">
        <v>327.3</v>
      </c>
      <c r="S19" s="2">
        <v>341.6</v>
      </c>
      <c r="T19" s="2">
        <f t="shared" si="24"/>
        <v>104.36908035441492</v>
      </c>
      <c r="U19" s="25">
        <v>0</v>
      </c>
      <c r="V19" s="2">
        <v>0</v>
      </c>
      <c r="W19" s="2" t="e">
        <f t="shared" si="9"/>
        <v>#DIV/0!</v>
      </c>
      <c r="X19" s="25">
        <v>154.7</v>
      </c>
      <c r="Y19" s="2">
        <v>240.5</v>
      </c>
      <c r="Z19" s="2">
        <f t="shared" si="10"/>
        <v>155.46218487394958</v>
      </c>
      <c r="AA19" s="25">
        <v>4</v>
      </c>
      <c r="AB19" s="2">
        <v>5.3</v>
      </c>
      <c r="AC19" s="2">
        <f t="shared" si="11"/>
        <v>132.5</v>
      </c>
      <c r="AD19" s="2"/>
      <c r="AE19" s="2"/>
      <c r="AF19" s="2" t="e">
        <f t="shared" si="12"/>
        <v>#DIV/0!</v>
      </c>
      <c r="AG19" s="23"/>
      <c r="AH19" s="2"/>
      <c r="AI19" s="2" t="e">
        <f t="shared" si="13"/>
        <v>#DIV/0!</v>
      </c>
      <c r="AJ19" s="25">
        <v>3724.4</v>
      </c>
      <c r="AK19" s="27">
        <v>3724.4</v>
      </c>
      <c r="AL19" s="2">
        <f t="shared" si="14"/>
        <v>100</v>
      </c>
      <c r="AM19" s="25">
        <v>1243.8</v>
      </c>
      <c r="AN19" s="27">
        <v>1243.8</v>
      </c>
      <c r="AO19" s="2">
        <f t="shared" si="15"/>
        <v>100</v>
      </c>
      <c r="AP19" s="25">
        <v>1161</v>
      </c>
      <c r="AQ19" s="27">
        <v>1161</v>
      </c>
      <c r="AR19" s="2">
        <f t="shared" si="16"/>
        <v>100</v>
      </c>
      <c r="AS19" s="23">
        <v>5108.2</v>
      </c>
      <c r="AT19" s="28">
        <v>4896.4</v>
      </c>
      <c r="AU19" s="2">
        <f t="shared" si="17"/>
        <v>95.85372538271798</v>
      </c>
      <c r="AV19" s="32">
        <v>1110.4</v>
      </c>
      <c r="AW19" s="27">
        <v>1102</v>
      </c>
      <c r="AX19" s="2">
        <f t="shared" si="18"/>
        <v>99.24351585014408</v>
      </c>
      <c r="AY19" s="31">
        <v>1090.6</v>
      </c>
      <c r="AZ19" s="27">
        <v>1083.7</v>
      </c>
      <c r="BA19" s="2">
        <f t="shared" si="3"/>
        <v>99.3673207408766</v>
      </c>
      <c r="BB19" s="23">
        <v>1303</v>
      </c>
      <c r="BC19" s="30">
        <v>1231.6</v>
      </c>
      <c r="BD19" s="2">
        <f t="shared" si="19"/>
        <v>94.52033768227167</v>
      </c>
      <c r="BE19" s="31">
        <v>1406.4</v>
      </c>
      <c r="BF19" s="30">
        <v>1336.1</v>
      </c>
      <c r="BG19" s="2">
        <f t="shared" si="20"/>
        <v>95.00142207053469</v>
      </c>
      <c r="BH19" s="31">
        <v>1195.6</v>
      </c>
      <c r="BI19" s="28">
        <v>1134</v>
      </c>
      <c r="BJ19" s="2">
        <f t="shared" si="21"/>
        <v>94.84777517564403</v>
      </c>
      <c r="BK19" s="29">
        <f t="shared" si="4"/>
        <v>-194.19999999999982</v>
      </c>
      <c r="BL19" s="17">
        <f t="shared" si="22"/>
        <v>185.20000000000073</v>
      </c>
      <c r="BM19" s="2">
        <f t="shared" si="23"/>
        <v>-95.36560247167914</v>
      </c>
      <c r="BN19" s="8"/>
      <c r="BO19" s="9"/>
    </row>
    <row r="20" spans="1:67" ht="15">
      <c r="A20" s="7">
        <v>11</v>
      </c>
      <c r="B20" s="20" t="s">
        <v>40</v>
      </c>
      <c r="C20" s="22">
        <f t="shared" si="0"/>
        <v>4046.7000000000003</v>
      </c>
      <c r="D20" s="22">
        <f t="shared" si="1"/>
        <v>4122.5</v>
      </c>
      <c r="E20" s="2">
        <f t="shared" si="5"/>
        <v>101.873131193318</v>
      </c>
      <c r="F20" s="23">
        <v>695.4</v>
      </c>
      <c r="G20" s="2">
        <v>726.1</v>
      </c>
      <c r="H20" s="2">
        <f t="shared" si="6"/>
        <v>104.41472533793501</v>
      </c>
      <c r="I20" s="23">
        <v>9.3</v>
      </c>
      <c r="J20" s="2">
        <v>9.6</v>
      </c>
      <c r="K20" s="2">
        <f t="shared" si="2"/>
        <v>103.2258064516129</v>
      </c>
      <c r="L20" s="23">
        <v>0.7</v>
      </c>
      <c r="M20" s="2">
        <v>0.8</v>
      </c>
      <c r="N20" s="2">
        <f t="shared" si="7"/>
        <v>114.2857142857143</v>
      </c>
      <c r="O20" s="23">
        <v>27.9</v>
      </c>
      <c r="P20" s="2">
        <v>28.1</v>
      </c>
      <c r="Q20" s="2">
        <f t="shared" si="8"/>
        <v>100.71684587813621</v>
      </c>
      <c r="R20" s="25">
        <v>273.7</v>
      </c>
      <c r="S20" s="2">
        <v>281</v>
      </c>
      <c r="T20" s="2">
        <f t="shared" si="24"/>
        <v>102.66715381804896</v>
      </c>
      <c r="U20" s="25">
        <v>0</v>
      </c>
      <c r="V20" s="2">
        <v>0</v>
      </c>
      <c r="W20" s="2" t="e">
        <f t="shared" si="9"/>
        <v>#DIV/0!</v>
      </c>
      <c r="X20" s="25">
        <v>0</v>
      </c>
      <c r="Y20" s="2">
        <v>0</v>
      </c>
      <c r="Z20" s="2" t="e">
        <f t="shared" si="10"/>
        <v>#DIV/0!</v>
      </c>
      <c r="AA20" s="25">
        <v>27</v>
      </c>
      <c r="AB20" s="2">
        <v>27.7</v>
      </c>
      <c r="AC20" s="2">
        <f t="shared" si="11"/>
        <v>102.5925925925926</v>
      </c>
      <c r="AD20" s="2"/>
      <c r="AE20" s="2"/>
      <c r="AF20" s="2" t="e">
        <f t="shared" si="12"/>
        <v>#DIV/0!</v>
      </c>
      <c r="AG20" s="23"/>
      <c r="AH20" s="2"/>
      <c r="AI20" s="2" t="e">
        <f t="shared" si="13"/>
        <v>#DIV/0!</v>
      </c>
      <c r="AJ20" s="25">
        <v>3351.3</v>
      </c>
      <c r="AK20" s="27">
        <v>3396.4</v>
      </c>
      <c r="AL20" s="2">
        <f t="shared" si="14"/>
        <v>101.34574642675975</v>
      </c>
      <c r="AM20" s="25">
        <v>1630.4</v>
      </c>
      <c r="AN20" s="27">
        <v>1630.4</v>
      </c>
      <c r="AO20" s="2">
        <f t="shared" si="15"/>
        <v>100</v>
      </c>
      <c r="AP20" s="25">
        <v>308.8</v>
      </c>
      <c r="AQ20" s="27">
        <v>308.8</v>
      </c>
      <c r="AR20" s="2">
        <f t="shared" si="16"/>
        <v>100</v>
      </c>
      <c r="AS20" s="23">
        <v>4186.7</v>
      </c>
      <c r="AT20" s="28">
        <v>4112.5</v>
      </c>
      <c r="AU20" s="2">
        <f t="shared" si="17"/>
        <v>98.22772111687009</v>
      </c>
      <c r="AV20" s="32">
        <v>1209.1</v>
      </c>
      <c r="AW20" s="27">
        <v>1200.9</v>
      </c>
      <c r="AX20" s="2">
        <f t="shared" si="18"/>
        <v>99.32180961045407</v>
      </c>
      <c r="AY20" s="31">
        <v>1204.4</v>
      </c>
      <c r="AZ20" s="27">
        <v>1198</v>
      </c>
      <c r="BA20" s="2">
        <f t="shared" si="3"/>
        <v>99.46861507804715</v>
      </c>
      <c r="BB20" s="23">
        <v>1685.9</v>
      </c>
      <c r="BC20" s="30">
        <v>1685.8</v>
      </c>
      <c r="BD20" s="2">
        <f t="shared" si="19"/>
        <v>99.994068450086</v>
      </c>
      <c r="BE20" s="31">
        <v>299.8</v>
      </c>
      <c r="BF20" s="30">
        <v>292.1</v>
      </c>
      <c r="BG20" s="2">
        <f t="shared" si="20"/>
        <v>97.43162108072049</v>
      </c>
      <c r="BH20" s="31">
        <v>901.9</v>
      </c>
      <c r="BI20" s="28">
        <v>843.7</v>
      </c>
      <c r="BJ20" s="2">
        <f t="shared" si="21"/>
        <v>93.54695642532432</v>
      </c>
      <c r="BK20" s="29">
        <f t="shared" si="4"/>
        <v>-139.99999999999955</v>
      </c>
      <c r="BL20" s="17">
        <f t="shared" si="22"/>
        <v>10</v>
      </c>
      <c r="BM20" s="2">
        <f t="shared" si="23"/>
        <v>-7.142857142857166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7741.9</v>
      </c>
      <c r="D21" s="22">
        <f t="shared" si="1"/>
        <v>8256.6</v>
      </c>
      <c r="E21" s="2">
        <f t="shared" si="5"/>
        <v>106.64823880442786</v>
      </c>
      <c r="F21" s="23">
        <v>1652.6</v>
      </c>
      <c r="G21" s="2">
        <v>1828.2</v>
      </c>
      <c r="H21" s="2">
        <f t="shared" si="6"/>
        <v>110.62568074549195</v>
      </c>
      <c r="I21" s="23">
        <v>45.7</v>
      </c>
      <c r="J21" s="2">
        <v>52.8</v>
      </c>
      <c r="K21" s="2">
        <f t="shared" si="2"/>
        <v>115.53610503282275</v>
      </c>
      <c r="L21" s="23">
        <v>4.1</v>
      </c>
      <c r="M21" s="2">
        <v>5.2</v>
      </c>
      <c r="N21" s="2">
        <f t="shared" si="7"/>
        <v>126.82926829268295</v>
      </c>
      <c r="O21" s="23">
        <v>215.9</v>
      </c>
      <c r="P21" s="2">
        <v>263.8</v>
      </c>
      <c r="Q21" s="2">
        <f t="shared" si="8"/>
        <v>122.1861973135711</v>
      </c>
      <c r="R21" s="25">
        <v>863</v>
      </c>
      <c r="S21" s="2">
        <v>898.9</v>
      </c>
      <c r="T21" s="2">
        <f t="shared" si="24"/>
        <v>104.15990730011586</v>
      </c>
      <c r="U21" s="25">
        <v>0</v>
      </c>
      <c r="V21" s="2">
        <v>0</v>
      </c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38.8</v>
      </c>
      <c r="AB21" s="2">
        <v>38.9</v>
      </c>
      <c r="AC21" s="2">
        <f t="shared" si="11"/>
        <v>100.25773195876289</v>
      </c>
      <c r="AD21" s="2"/>
      <c r="AE21" s="2"/>
      <c r="AF21" s="2" t="e">
        <f t="shared" si="12"/>
        <v>#DIV/0!</v>
      </c>
      <c r="AG21" s="23"/>
      <c r="AH21" s="2"/>
      <c r="AI21" s="2" t="e">
        <f t="shared" si="13"/>
        <v>#DIV/0!</v>
      </c>
      <c r="AJ21" s="25">
        <v>6089.3</v>
      </c>
      <c r="AK21" s="27">
        <v>6428.4</v>
      </c>
      <c r="AL21" s="2">
        <f t="shared" si="14"/>
        <v>105.56878458936166</v>
      </c>
      <c r="AM21" s="25">
        <v>2456.1</v>
      </c>
      <c r="AN21" s="27">
        <v>2456.1</v>
      </c>
      <c r="AO21" s="2">
        <f t="shared" si="15"/>
        <v>100</v>
      </c>
      <c r="AP21" s="25">
        <v>958.4</v>
      </c>
      <c r="AQ21" s="27">
        <v>958.4</v>
      </c>
      <c r="AR21" s="2">
        <f t="shared" si="16"/>
        <v>100</v>
      </c>
      <c r="AS21" s="23">
        <v>8112.5</v>
      </c>
      <c r="AT21" s="28">
        <v>8078.5</v>
      </c>
      <c r="AU21" s="2">
        <f t="shared" si="17"/>
        <v>99.5808936825886</v>
      </c>
      <c r="AV21" s="32">
        <v>1505.3</v>
      </c>
      <c r="AW21" s="27">
        <v>1485.7</v>
      </c>
      <c r="AX21" s="2">
        <f t="shared" si="18"/>
        <v>98.69793396665118</v>
      </c>
      <c r="AY21" s="31">
        <v>1479.1</v>
      </c>
      <c r="AZ21" s="27">
        <v>1462.5</v>
      </c>
      <c r="BA21" s="2">
        <f t="shared" si="3"/>
        <v>98.87769589615307</v>
      </c>
      <c r="BB21" s="23">
        <v>2923.2</v>
      </c>
      <c r="BC21" s="30">
        <v>2923.2</v>
      </c>
      <c r="BD21" s="2">
        <f t="shared" si="19"/>
        <v>100</v>
      </c>
      <c r="BE21" s="31">
        <v>2388.6</v>
      </c>
      <c r="BF21" s="30">
        <v>2384.3</v>
      </c>
      <c r="BG21" s="2">
        <f t="shared" si="20"/>
        <v>99.81997822992548</v>
      </c>
      <c r="BH21" s="31">
        <v>1205.5</v>
      </c>
      <c r="BI21" s="28">
        <v>1195.3</v>
      </c>
      <c r="BJ21" s="2">
        <f t="shared" si="21"/>
        <v>99.15387805889672</v>
      </c>
      <c r="BK21" s="29">
        <f t="shared" si="4"/>
        <v>-370.60000000000036</v>
      </c>
      <c r="BL21" s="17">
        <f t="shared" si="22"/>
        <v>178.10000000000036</v>
      </c>
      <c r="BM21" s="2">
        <f t="shared" si="23"/>
        <v>-48.05720453318948</v>
      </c>
      <c r="BN21" s="8"/>
      <c r="BO21" s="9"/>
    </row>
    <row r="22" spans="1:67" ht="15">
      <c r="A22" s="7">
        <v>13</v>
      </c>
      <c r="B22" s="20" t="s">
        <v>42</v>
      </c>
      <c r="C22" s="21">
        <f t="shared" si="0"/>
        <v>7490.9</v>
      </c>
      <c r="D22" s="22">
        <f t="shared" si="1"/>
        <v>7708.3</v>
      </c>
      <c r="E22" s="2">
        <f t="shared" si="5"/>
        <v>102.90218798809224</v>
      </c>
      <c r="F22" s="23">
        <v>2368.6</v>
      </c>
      <c r="G22" s="2">
        <v>2586</v>
      </c>
      <c r="H22" s="2">
        <f t="shared" si="6"/>
        <v>109.17841763066791</v>
      </c>
      <c r="I22" s="23">
        <v>235.7</v>
      </c>
      <c r="J22" s="2">
        <v>240.2</v>
      </c>
      <c r="K22" s="2">
        <f t="shared" si="2"/>
        <v>101.90920661858294</v>
      </c>
      <c r="L22" s="23">
        <v>0</v>
      </c>
      <c r="M22" s="2"/>
      <c r="N22" s="2" t="e">
        <f t="shared" si="7"/>
        <v>#DIV/0!</v>
      </c>
      <c r="O22" s="23">
        <v>159.4</v>
      </c>
      <c r="P22" s="2">
        <v>189.6</v>
      </c>
      <c r="Q22" s="2">
        <f t="shared" si="8"/>
        <v>118.94604767879548</v>
      </c>
      <c r="R22" s="25">
        <v>902.8</v>
      </c>
      <c r="S22" s="2">
        <v>935.3</v>
      </c>
      <c r="T22" s="2">
        <f t="shared" si="24"/>
        <v>103.59991138679663</v>
      </c>
      <c r="U22" s="25">
        <v>0</v>
      </c>
      <c r="V22" s="2">
        <v>0</v>
      </c>
      <c r="W22" s="2" t="e">
        <f t="shared" si="9"/>
        <v>#DIV/0!</v>
      </c>
      <c r="X22" s="25">
        <v>250</v>
      </c>
      <c r="Y22" s="2">
        <v>250.1</v>
      </c>
      <c r="Z22" s="2">
        <f t="shared" si="10"/>
        <v>100.03999999999999</v>
      </c>
      <c r="AA22" s="25">
        <v>41</v>
      </c>
      <c r="AB22" s="2">
        <v>41</v>
      </c>
      <c r="AC22" s="2">
        <f t="shared" si="11"/>
        <v>100</v>
      </c>
      <c r="AD22" s="2"/>
      <c r="AE22" s="2"/>
      <c r="AF22" s="2" t="e">
        <f t="shared" si="12"/>
        <v>#DIV/0!</v>
      </c>
      <c r="AG22" s="23">
        <v>1.3</v>
      </c>
      <c r="AH22" s="2">
        <v>1.4</v>
      </c>
      <c r="AI22" s="2">
        <f t="shared" si="13"/>
        <v>107.6923076923077</v>
      </c>
      <c r="AJ22" s="25">
        <v>5122.3</v>
      </c>
      <c r="AK22" s="27">
        <v>5122.3</v>
      </c>
      <c r="AL22" s="2">
        <f t="shared" si="14"/>
        <v>100</v>
      </c>
      <c r="AM22" s="25">
        <v>1751.5</v>
      </c>
      <c r="AN22" s="27">
        <v>1751.5</v>
      </c>
      <c r="AO22" s="2">
        <f t="shared" si="15"/>
        <v>100</v>
      </c>
      <c r="AP22" s="25">
        <v>979.9</v>
      </c>
      <c r="AQ22" s="27">
        <v>979.9</v>
      </c>
      <c r="AR22" s="2">
        <f t="shared" si="16"/>
        <v>100</v>
      </c>
      <c r="AS22" s="23">
        <v>7607.6</v>
      </c>
      <c r="AT22" s="28">
        <v>7387.5</v>
      </c>
      <c r="AU22" s="2">
        <f t="shared" si="17"/>
        <v>97.10684052789316</v>
      </c>
      <c r="AV22" s="32">
        <v>1470.8</v>
      </c>
      <c r="AW22" s="27">
        <v>1463.7</v>
      </c>
      <c r="AX22" s="2">
        <f t="shared" si="18"/>
        <v>99.51726951319012</v>
      </c>
      <c r="AY22" s="31">
        <v>1448.6</v>
      </c>
      <c r="AZ22" s="27">
        <v>1444.4</v>
      </c>
      <c r="BA22" s="2">
        <f t="shared" si="3"/>
        <v>99.71006489023885</v>
      </c>
      <c r="BB22" s="23">
        <v>2497</v>
      </c>
      <c r="BC22" s="30">
        <v>2405.6</v>
      </c>
      <c r="BD22" s="2">
        <f t="shared" si="19"/>
        <v>96.33960752903484</v>
      </c>
      <c r="BE22" s="31">
        <v>1669.9</v>
      </c>
      <c r="BF22" s="30">
        <v>1585.1</v>
      </c>
      <c r="BG22" s="2">
        <f t="shared" si="20"/>
        <v>94.9218516078807</v>
      </c>
      <c r="BH22" s="31">
        <v>1867.8</v>
      </c>
      <c r="BI22" s="28">
        <v>1830.9</v>
      </c>
      <c r="BJ22" s="2">
        <f t="shared" si="21"/>
        <v>98.02441374879538</v>
      </c>
      <c r="BK22" s="29">
        <f t="shared" si="4"/>
        <v>-116.70000000000073</v>
      </c>
      <c r="BL22" s="17">
        <f t="shared" si="22"/>
        <v>320.8000000000002</v>
      </c>
      <c r="BM22" s="2">
        <f t="shared" si="23"/>
        <v>-274.8928877463566</v>
      </c>
      <c r="BN22" s="8"/>
      <c r="BO22" s="9"/>
    </row>
    <row r="23" spans="1:67" ht="15">
      <c r="A23" s="7">
        <v>14</v>
      </c>
      <c r="B23" s="20" t="s">
        <v>43</v>
      </c>
      <c r="C23" s="21">
        <f t="shared" si="0"/>
        <v>4837.5</v>
      </c>
      <c r="D23" s="22">
        <f t="shared" si="1"/>
        <v>5070</v>
      </c>
      <c r="E23" s="2">
        <f t="shared" si="5"/>
        <v>104.8062015503876</v>
      </c>
      <c r="F23" s="23">
        <v>2203.8</v>
      </c>
      <c r="G23" s="2">
        <v>2436.3</v>
      </c>
      <c r="H23" s="2">
        <f t="shared" si="6"/>
        <v>110.54995916144841</v>
      </c>
      <c r="I23" s="23">
        <v>53.6</v>
      </c>
      <c r="J23" s="2">
        <v>53.7</v>
      </c>
      <c r="K23" s="2">
        <f t="shared" si="2"/>
        <v>100.18656716417911</v>
      </c>
      <c r="L23" s="23">
        <v>58.1</v>
      </c>
      <c r="M23" s="2">
        <v>58.1</v>
      </c>
      <c r="N23" s="2">
        <f t="shared" si="7"/>
        <v>100</v>
      </c>
      <c r="O23" s="23">
        <v>89.7</v>
      </c>
      <c r="P23" s="2">
        <v>93.3</v>
      </c>
      <c r="Q23" s="2">
        <f t="shared" si="8"/>
        <v>104.0133779264214</v>
      </c>
      <c r="R23" s="25">
        <v>393.9</v>
      </c>
      <c r="S23" s="2">
        <v>399.3</v>
      </c>
      <c r="T23" s="2">
        <f t="shared" si="24"/>
        <v>101.37090632140138</v>
      </c>
      <c r="U23" s="25">
        <v>0</v>
      </c>
      <c r="V23" s="2">
        <v>0</v>
      </c>
      <c r="W23" s="2" t="e">
        <f t="shared" si="9"/>
        <v>#DIV/0!</v>
      </c>
      <c r="X23" s="25">
        <v>574.4</v>
      </c>
      <c r="Y23" s="2">
        <v>613.8</v>
      </c>
      <c r="Z23" s="2">
        <f t="shared" si="10"/>
        <v>106.85933147632312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/>
      <c r="AH23" s="2"/>
      <c r="AI23" s="2" t="e">
        <f t="shared" si="13"/>
        <v>#DIV/0!</v>
      </c>
      <c r="AJ23" s="25">
        <v>2633.7</v>
      </c>
      <c r="AK23" s="27">
        <v>2633.7</v>
      </c>
      <c r="AL23" s="2">
        <f t="shared" si="14"/>
        <v>100</v>
      </c>
      <c r="AM23" s="25">
        <v>961.3</v>
      </c>
      <c r="AN23" s="27">
        <v>961.3</v>
      </c>
      <c r="AO23" s="2">
        <f t="shared" si="15"/>
        <v>100</v>
      </c>
      <c r="AP23" s="25">
        <v>696.4</v>
      </c>
      <c r="AQ23" s="27">
        <v>696.4</v>
      </c>
      <c r="AR23" s="2">
        <f t="shared" si="16"/>
        <v>100</v>
      </c>
      <c r="AS23" s="23">
        <v>5062.7</v>
      </c>
      <c r="AT23" s="28">
        <v>4846.1</v>
      </c>
      <c r="AU23" s="2">
        <f t="shared" si="17"/>
        <v>95.72165050269619</v>
      </c>
      <c r="AV23" s="32">
        <v>1407.7</v>
      </c>
      <c r="AW23" s="27">
        <v>1400.5</v>
      </c>
      <c r="AX23" s="2">
        <f t="shared" si="18"/>
        <v>99.48852738509625</v>
      </c>
      <c r="AY23" s="31">
        <v>1372.4</v>
      </c>
      <c r="AZ23" s="27">
        <v>1367</v>
      </c>
      <c r="BA23" s="2">
        <f t="shared" si="3"/>
        <v>99.60652870883125</v>
      </c>
      <c r="BB23" s="23">
        <v>1271.8</v>
      </c>
      <c r="BC23" s="30">
        <v>1215.6</v>
      </c>
      <c r="BD23" s="2">
        <f t="shared" si="19"/>
        <v>95.58106620537819</v>
      </c>
      <c r="BE23" s="31">
        <v>903.5</v>
      </c>
      <c r="BF23" s="30">
        <v>816.1</v>
      </c>
      <c r="BG23" s="2">
        <f t="shared" si="20"/>
        <v>90.32650802434975</v>
      </c>
      <c r="BH23" s="31">
        <v>1373.2</v>
      </c>
      <c r="BI23" s="28">
        <v>1307.5</v>
      </c>
      <c r="BJ23" s="2">
        <f t="shared" si="21"/>
        <v>95.21555490824352</v>
      </c>
      <c r="BK23" s="29">
        <f t="shared" si="4"/>
        <v>-225.19999999999982</v>
      </c>
      <c r="BL23" s="17">
        <f t="shared" si="22"/>
        <v>223.89999999999964</v>
      </c>
      <c r="BM23" s="2">
        <f t="shared" si="23"/>
        <v>-99.42273534635872</v>
      </c>
      <c r="BN23" s="8"/>
      <c r="BO23" s="9"/>
    </row>
    <row r="24" spans="1:67" ht="15">
      <c r="A24" s="7">
        <v>15</v>
      </c>
      <c r="B24" s="20" t="s">
        <v>44</v>
      </c>
      <c r="C24" s="21">
        <f t="shared" si="0"/>
        <v>63005.5</v>
      </c>
      <c r="D24" s="22">
        <f t="shared" si="1"/>
        <v>64233.6</v>
      </c>
      <c r="E24" s="2">
        <f t="shared" si="5"/>
        <v>101.94919491155534</v>
      </c>
      <c r="F24" s="23">
        <v>40028.9</v>
      </c>
      <c r="G24" s="2">
        <v>41257</v>
      </c>
      <c r="H24" s="2">
        <f t="shared" si="6"/>
        <v>103.06803334590757</v>
      </c>
      <c r="I24" s="23">
        <v>19684.1</v>
      </c>
      <c r="J24" s="2">
        <v>19847.9</v>
      </c>
      <c r="K24" s="2">
        <f t="shared" si="2"/>
        <v>100.83214370989786</v>
      </c>
      <c r="L24" s="23">
        <v>4.7</v>
      </c>
      <c r="M24" s="2">
        <v>4.8</v>
      </c>
      <c r="N24" s="2">
        <f t="shared" si="7"/>
        <v>102.12765957446808</v>
      </c>
      <c r="O24" s="23">
        <v>2090</v>
      </c>
      <c r="P24" s="2">
        <v>2150</v>
      </c>
      <c r="Q24" s="2">
        <f t="shared" si="8"/>
        <v>102.87081339712918</v>
      </c>
      <c r="R24" s="25">
        <v>7133.5</v>
      </c>
      <c r="S24" s="2">
        <v>7380.6</v>
      </c>
      <c r="T24" s="2">
        <f t="shared" si="24"/>
        <v>103.46393775846359</v>
      </c>
      <c r="U24" s="25">
        <v>1150.6</v>
      </c>
      <c r="V24" s="2">
        <v>1193</v>
      </c>
      <c r="W24" s="2">
        <f t="shared" si="9"/>
        <v>103.68503389535894</v>
      </c>
      <c r="X24" s="25">
        <v>199.8</v>
      </c>
      <c r="Y24" s="2">
        <v>199.8</v>
      </c>
      <c r="Z24" s="2">
        <f t="shared" si="10"/>
        <v>100</v>
      </c>
      <c r="AA24" s="25">
        <v>0</v>
      </c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3">
        <v>350.4</v>
      </c>
      <c r="AH24" s="2">
        <v>350.4</v>
      </c>
      <c r="AI24" s="2">
        <f t="shared" si="13"/>
        <v>100</v>
      </c>
      <c r="AJ24" s="25">
        <v>22976.6</v>
      </c>
      <c r="AK24" s="27">
        <v>22976.6</v>
      </c>
      <c r="AL24" s="2">
        <f t="shared" si="14"/>
        <v>100</v>
      </c>
      <c r="AM24" s="25">
        <v>1378</v>
      </c>
      <c r="AN24" s="27">
        <v>1378</v>
      </c>
      <c r="AO24" s="2">
        <f t="shared" si="15"/>
        <v>100</v>
      </c>
      <c r="AP24" s="25">
        <v>524.8</v>
      </c>
      <c r="AQ24" s="27">
        <v>524.8</v>
      </c>
      <c r="AR24" s="2">
        <f t="shared" si="16"/>
        <v>100</v>
      </c>
      <c r="AS24" s="23">
        <v>65145.6</v>
      </c>
      <c r="AT24" s="28">
        <v>63986.9</v>
      </c>
      <c r="AU24" s="2">
        <f t="shared" si="17"/>
        <v>98.221368749386</v>
      </c>
      <c r="AV24" s="32">
        <v>3940</v>
      </c>
      <c r="AW24" s="27">
        <v>3769.7</v>
      </c>
      <c r="AX24" s="2">
        <f t="shared" si="18"/>
        <v>95.67766497461928</v>
      </c>
      <c r="AY24" s="31">
        <v>3027.7</v>
      </c>
      <c r="AZ24" s="27">
        <v>3021.6</v>
      </c>
      <c r="BA24" s="2">
        <f t="shared" si="3"/>
        <v>99.79852693463685</v>
      </c>
      <c r="BB24" s="23">
        <v>13469.9</v>
      </c>
      <c r="BC24" s="30">
        <v>13444.9</v>
      </c>
      <c r="BD24" s="2">
        <f t="shared" si="19"/>
        <v>99.81440099778024</v>
      </c>
      <c r="BE24" s="31">
        <v>35666.4</v>
      </c>
      <c r="BF24" s="30">
        <v>35131.8</v>
      </c>
      <c r="BG24" s="2">
        <f t="shared" si="20"/>
        <v>98.50111028867506</v>
      </c>
      <c r="BH24" s="31">
        <v>10786.8</v>
      </c>
      <c r="BI24" s="28">
        <v>10358.1</v>
      </c>
      <c r="BJ24" s="2">
        <f t="shared" si="21"/>
        <v>96.02569807542552</v>
      </c>
      <c r="BK24" s="29">
        <f t="shared" si="4"/>
        <v>-2140.0999999999985</v>
      </c>
      <c r="BL24" s="17">
        <f t="shared" si="22"/>
        <v>246.6999999999971</v>
      </c>
      <c r="BM24" s="2">
        <f t="shared" si="23"/>
        <v>-11.52749871501319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6013.099999999999</v>
      </c>
      <c r="D25" s="22">
        <f t="shared" si="1"/>
        <v>6092.7</v>
      </c>
      <c r="E25" s="2">
        <f t="shared" si="5"/>
        <v>101.32377642147978</v>
      </c>
      <c r="F25" s="23">
        <v>1896.2</v>
      </c>
      <c r="G25" s="2">
        <v>1975.8</v>
      </c>
      <c r="H25" s="2">
        <f t="shared" si="6"/>
        <v>104.19786942305664</v>
      </c>
      <c r="I25" s="23">
        <v>60</v>
      </c>
      <c r="J25" s="2">
        <v>63.7</v>
      </c>
      <c r="K25" s="2">
        <f t="shared" si="2"/>
        <v>106.16666666666667</v>
      </c>
      <c r="L25" s="23">
        <v>1.7</v>
      </c>
      <c r="M25" s="2">
        <v>1.7</v>
      </c>
      <c r="N25" s="2">
        <f t="shared" si="7"/>
        <v>100</v>
      </c>
      <c r="O25" s="23">
        <v>123.9</v>
      </c>
      <c r="P25" s="2">
        <v>128.8</v>
      </c>
      <c r="Q25" s="2">
        <f t="shared" si="8"/>
        <v>103.954802259887</v>
      </c>
      <c r="R25" s="25">
        <v>551</v>
      </c>
      <c r="S25" s="2">
        <v>577.9</v>
      </c>
      <c r="T25" s="2">
        <f t="shared" si="24"/>
        <v>104.88203266787659</v>
      </c>
      <c r="U25" s="25">
        <v>0</v>
      </c>
      <c r="V25" s="2">
        <v>0</v>
      </c>
      <c r="W25" s="2" t="e">
        <f t="shared" si="9"/>
        <v>#DIV/0!</v>
      </c>
      <c r="X25" s="25">
        <v>256.7</v>
      </c>
      <c r="Y25" s="2">
        <v>256.7</v>
      </c>
      <c r="Z25" s="2">
        <f t="shared" si="10"/>
        <v>100</v>
      </c>
      <c r="AA25" s="25">
        <v>17.3</v>
      </c>
      <c r="AB25" s="2">
        <v>17.3</v>
      </c>
      <c r="AC25" s="2">
        <f t="shared" si="11"/>
        <v>100</v>
      </c>
      <c r="AD25" s="2"/>
      <c r="AE25" s="2"/>
      <c r="AF25" s="2" t="e">
        <f t="shared" si="12"/>
        <v>#DIV/0!</v>
      </c>
      <c r="AG25" s="23">
        <v>20</v>
      </c>
      <c r="AH25" s="2">
        <v>20</v>
      </c>
      <c r="AI25" s="2">
        <f t="shared" si="13"/>
        <v>100</v>
      </c>
      <c r="AJ25" s="25">
        <v>4116.9</v>
      </c>
      <c r="AK25" s="27">
        <v>4116.9</v>
      </c>
      <c r="AL25" s="2">
        <f t="shared" si="14"/>
        <v>100</v>
      </c>
      <c r="AM25" s="25">
        <v>733.4</v>
      </c>
      <c r="AN25" s="27">
        <v>733.4</v>
      </c>
      <c r="AO25" s="2">
        <f t="shared" si="15"/>
        <v>100</v>
      </c>
      <c r="AP25" s="25">
        <v>1403.2</v>
      </c>
      <c r="AQ25" s="27">
        <v>1403.1</v>
      </c>
      <c r="AR25" s="2">
        <f t="shared" si="16"/>
        <v>99.99287343215506</v>
      </c>
      <c r="AS25" s="23">
        <v>7211.3</v>
      </c>
      <c r="AT25" s="28">
        <v>7111.4</v>
      </c>
      <c r="AU25" s="2">
        <f t="shared" si="17"/>
        <v>98.61467419189327</v>
      </c>
      <c r="AV25" s="32">
        <v>1726.8</v>
      </c>
      <c r="AW25" s="27">
        <v>1714.9</v>
      </c>
      <c r="AX25" s="2">
        <f t="shared" si="18"/>
        <v>99.31086402594394</v>
      </c>
      <c r="AY25" s="31">
        <v>1207.2</v>
      </c>
      <c r="AZ25" s="27">
        <v>1197.4</v>
      </c>
      <c r="BA25" s="2">
        <f t="shared" si="3"/>
        <v>99.18820410868125</v>
      </c>
      <c r="BB25" s="23">
        <v>1671.9</v>
      </c>
      <c r="BC25" s="30">
        <v>1635.3</v>
      </c>
      <c r="BD25" s="2">
        <f t="shared" si="19"/>
        <v>97.81087385609186</v>
      </c>
      <c r="BE25" s="31">
        <v>2114.4</v>
      </c>
      <c r="BF25" s="30">
        <v>2069.8</v>
      </c>
      <c r="BG25" s="2">
        <f t="shared" si="20"/>
        <v>97.89065455921302</v>
      </c>
      <c r="BH25" s="31">
        <v>1548.2</v>
      </c>
      <c r="BI25" s="28">
        <v>1541.3</v>
      </c>
      <c r="BJ25" s="2">
        <f t="shared" si="21"/>
        <v>99.55432114713861</v>
      </c>
      <c r="BK25" s="29">
        <f t="shared" si="4"/>
        <v>-1198.2000000000007</v>
      </c>
      <c r="BL25" s="17">
        <f t="shared" si="22"/>
        <v>-1018.6999999999998</v>
      </c>
      <c r="BM25" s="2">
        <f t="shared" si="23"/>
        <v>85.01919545985639</v>
      </c>
      <c r="BN25" s="8"/>
      <c r="BO25" s="9"/>
    </row>
    <row r="26" spans="1:67" ht="15">
      <c r="A26" s="7">
        <v>17</v>
      </c>
      <c r="B26" s="20" t="s">
        <v>46</v>
      </c>
      <c r="C26" s="21">
        <f t="shared" si="0"/>
        <v>7545</v>
      </c>
      <c r="D26" s="22">
        <f t="shared" si="1"/>
        <v>7799.5</v>
      </c>
      <c r="E26" s="2">
        <f t="shared" si="5"/>
        <v>103.37309476474485</v>
      </c>
      <c r="F26" s="23">
        <v>2126.3</v>
      </c>
      <c r="G26" s="2">
        <v>2380.7</v>
      </c>
      <c r="H26" s="2">
        <f t="shared" si="6"/>
        <v>111.96444528053424</v>
      </c>
      <c r="I26" s="23">
        <v>760</v>
      </c>
      <c r="J26" s="2">
        <v>830.3</v>
      </c>
      <c r="K26" s="2">
        <f t="shared" si="2"/>
        <v>109.25</v>
      </c>
      <c r="L26" s="23">
        <v>15</v>
      </c>
      <c r="M26" s="2">
        <v>15</v>
      </c>
      <c r="N26" s="2">
        <f t="shared" si="7"/>
        <v>100</v>
      </c>
      <c r="O26" s="23">
        <v>253.2</v>
      </c>
      <c r="P26" s="2">
        <v>258</v>
      </c>
      <c r="Q26" s="2">
        <f t="shared" si="8"/>
        <v>101.89573459715639</v>
      </c>
      <c r="R26" s="25">
        <v>420.1</v>
      </c>
      <c r="S26" s="2">
        <v>435.1</v>
      </c>
      <c r="T26" s="2">
        <f t="shared" si="24"/>
        <v>103.57057843370625</v>
      </c>
      <c r="U26" s="25">
        <v>0</v>
      </c>
      <c r="V26" s="2">
        <v>0</v>
      </c>
      <c r="W26" s="2" t="e">
        <f t="shared" si="9"/>
        <v>#DIV/0!</v>
      </c>
      <c r="X26" s="25">
        <v>0</v>
      </c>
      <c r="Y26" s="2">
        <v>0</v>
      </c>
      <c r="Z26" s="2" t="e">
        <f t="shared" si="10"/>
        <v>#DIV/0!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>
        <v>71.2</v>
      </c>
      <c r="AH26" s="2">
        <v>74.3</v>
      </c>
      <c r="AI26" s="2">
        <f t="shared" si="13"/>
        <v>104.35393258426966</v>
      </c>
      <c r="AJ26" s="25">
        <v>5418.7</v>
      </c>
      <c r="AK26" s="27">
        <v>5418.8</v>
      </c>
      <c r="AL26" s="2">
        <f t="shared" si="14"/>
        <v>100.00184546108845</v>
      </c>
      <c r="AM26" s="25">
        <v>3416.6</v>
      </c>
      <c r="AN26" s="27">
        <v>3416.6</v>
      </c>
      <c r="AO26" s="2">
        <f t="shared" si="15"/>
        <v>100</v>
      </c>
      <c r="AP26" s="25">
        <v>56.7</v>
      </c>
      <c r="AQ26" s="27">
        <v>56.7</v>
      </c>
      <c r="AR26" s="2">
        <f t="shared" si="16"/>
        <v>100</v>
      </c>
      <c r="AS26" s="23">
        <v>7590.6</v>
      </c>
      <c r="AT26" s="28">
        <v>7444.1</v>
      </c>
      <c r="AU26" s="2">
        <f t="shared" si="17"/>
        <v>98.06998129265145</v>
      </c>
      <c r="AV26" s="32">
        <v>1639.5</v>
      </c>
      <c r="AW26" s="27">
        <v>1630.5</v>
      </c>
      <c r="AX26" s="2">
        <f t="shared" si="18"/>
        <v>99.45105215004575</v>
      </c>
      <c r="AY26" s="31">
        <v>1605.2</v>
      </c>
      <c r="AZ26" s="27">
        <v>1600.4</v>
      </c>
      <c r="BA26" s="2">
        <f t="shared" si="3"/>
        <v>99.70097184151507</v>
      </c>
      <c r="BB26" s="23">
        <v>1155.6</v>
      </c>
      <c r="BC26" s="30">
        <v>1155.6</v>
      </c>
      <c r="BD26" s="2">
        <f t="shared" si="19"/>
        <v>100</v>
      </c>
      <c r="BE26" s="31">
        <v>2068</v>
      </c>
      <c r="BF26" s="30">
        <v>2044.3</v>
      </c>
      <c r="BG26" s="2">
        <f t="shared" si="20"/>
        <v>98.85396518375241</v>
      </c>
      <c r="BH26" s="31">
        <v>1589.5</v>
      </c>
      <c r="BI26" s="28">
        <v>1477.5</v>
      </c>
      <c r="BJ26" s="2">
        <f t="shared" si="21"/>
        <v>92.95375904372443</v>
      </c>
      <c r="BK26" s="29">
        <f t="shared" si="4"/>
        <v>-45.600000000000364</v>
      </c>
      <c r="BL26" s="17">
        <f t="shared" si="22"/>
        <v>355.39999999999964</v>
      </c>
      <c r="BM26" s="2">
        <f t="shared" si="23"/>
        <v>-779.3859649122737</v>
      </c>
      <c r="BN26" s="8"/>
      <c r="BO26" s="9"/>
    </row>
    <row r="27" spans="1:67" ht="14.25" customHeight="1">
      <c r="A27" s="34" t="s">
        <v>20</v>
      </c>
      <c r="B27" s="35"/>
      <c r="C27" s="22">
        <f>SUM(C10:C26)</f>
        <v>187338.8</v>
      </c>
      <c r="D27" s="22">
        <f>SUM(D10:D26)</f>
        <v>192846.20000000004</v>
      </c>
      <c r="E27" s="6">
        <f>D27/C27*100</f>
        <v>102.93980745045876</v>
      </c>
      <c r="F27" s="24">
        <f>SUM(F10:F26)</f>
        <v>72928.1</v>
      </c>
      <c r="G27" s="6">
        <f>SUM(G10:G26)</f>
        <v>76862.6</v>
      </c>
      <c r="H27" s="6">
        <f>G27/F27*100</f>
        <v>105.39503977204944</v>
      </c>
      <c r="I27" s="24">
        <f>SUM(I10:I26)</f>
        <v>23269.8</v>
      </c>
      <c r="J27" s="6">
        <f>SUM(J10:J26)</f>
        <v>23749.9</v>
      </c>
      <c r="K27" s="2">
        <f t="shared" si="2"/>
        <v>102.06318919801632</v>
      </c>
      <c r="L27" s="24">
        <f>SUM(L10:L26)</f>
        <v>236.49999999999994</v>
      </c>
      <c r="M27" s="6">
        <f>SUM(M10:M26)</f>
        <v>238.1</v>
      </c>
      <c r="N27" s="6">
        <f>M27/L27*100</f>
        <v>100.67653276955603</v>
      </c>
      <c r="O27" s="24">
        <f>SUM(O10:O26)</f>
        <v>4570.7</v>
      </c>
      <c r="P27" s="6">
        <f>SUM(P10:P26)</f>
        <v>4799.2</v>
      </c>
      <c r="Q27" s="6">
        <f>P27/O27*100</f>
        <v>104.99923425295907</v>
      </c>
      <c r="R27" s="24">
        <f>SUM(R10:R26)</f>
        <v>16652</v>
      </c>
      <c r="S27" s="6">
        <f>SUM(S10:S26)</f>
        <v>17138.199999999997</v>
      </c>
      <c r="T27" s="6">
        <f>S27/R27*100</f>
        <v>102.91976939706939</v>
      </c>
      <c r="U27" s="24">
        <f>SUM(U10:U26)</f>
        <v>1150.6</v>
      </c>
      <c r="V27" s="6">
        <f>SUM(V10:V26)</f>
        <v>1193</v>
      </c>
      <c r="W27" s="6">
        <f>V27/U27*100</f>
        <v>103.68503389535894</v>
      </c>
      <c r="X27" s="24">
        <f>SUM(X10:X26)</f>
        <v>2674.2000000000003</v>
      </c>
      <c r="Y27" s="6">
        <f>SUM(Y10:Y26)</f>
        <v>2930.5</v>
      </c>
      <c r="Z27" s="6">
        <f>Y27/X27*100</f>
        <v>109.58417470645425</v>
      </c>
      <c r="AA27" s="24">
        <f>SUM(AA10:AA26)</f>
        <v>289.3</v>
      </c>
      <c r="AB27" s="6">
        <f>SUM(AB10:AB26)</f>
        <v>300.8</v>
      </c>
      <c r="AC27" s="6">
        <f>AB27/AA27*100</f>
        <v>103.97511234013135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537.4</v>
      </c>
      <c r="AH27" s="6">
        <f>SUM(AH10:AH26)</f>
        <v>540.8</v>
      </c>
      <c r="AI27" s="2">
        <f>AH27/AG27*100</f>
        <v>100.63267584666914</v>
      </c>
      <c r="AJ27" s="24">
        <f>SUM(AJ10:AJ26)</f>
        <v>114410.7</v>
      </c>
      <c r="AK27" s="6">
        <f>SUM(AK10:AK26)</f>
        <v>115983.59999999999</v>
      </c>
      <c r="AL27" s="6">
        <f>AK27/AJ27*100</f>
        <v>101.37478400184598</v>
      </c>
      <c r="AM27" s="24">
        <f>SUM(AM10:AM26)</f>
        <v>30213.3</v>
      </c>
      <c r="AN27" s="6">
        <f>SUM(AN10:AN26)</f>
        <v>30213.3</v>
      </c>
      <c r="AO27" s="6">
        <f>AN27/AM27*100</f>
        <v>100</v>
      </c>
      <c r="AP27" s="24">
        <f>SUM(AP10:AP26)</f>
        <v>22409.700000000004</v>
      </c>
      <c r="AQ27" s="6">
        <f>SUM(AQ10:AQ26)</f>
        <v>22409.7</v>
      </c>
      <c r="AR27" s="6">
        <f>AQ27/AP27*100</f>
        <v>99.99999999999999</v>
      </c>
      <c r="AS27" s="24">
        <f>SUM(AS10:AS26)</f>
        <v>194025.7</v>
      </c>
      <c r="AT27" s="6">
        <f>SUM(AT10:AT26)</f>
        <v>189839.6</v>
      </c>
      <c r="AU27" s="6">
        <f>(AT27/AS27)*100</f>
        <v>97.84250230768397</v>
      </c>
      <c r="AV27" s="24">
        <f>SUM(AV10:AV26)</f>
        <v>26911.699999999997</v>
      </c>
      <c r="AW27" s="6">
        <f>SUM(AW10:AW26)</f>
        <v>26328.2</v>
      </c>
      <c r="AX27" s="6">
        <f>AW27/AV27*100</f>
        <v>97.83179806552542</v>
      </c>
      <c r="AY27" s="24">
        <f>SUM(AY10:AY26)</f>
        <v>24591.500000000004</v>
      </c>
      <c r="AZ27" s="6">
        <f>SUM(AZ10:AZ26)</f>
        <v>24285.100000000002</v>
      </c>
      <c r="BA27" s="6">
        <f t="shared" si="3"/>
        <v>98.75404103043735</v>
      </c>
      <c r="BB27" s="24">
        <f>SUM(BB10:BB26)</f>
        <v>59281.9</v>
      </c>
      <c r="BC27" s="6">
        <f>SUM(BC10:BC26)</f>
        <v>58747.9</v>
      </c>
      <c r="BD27" s="6">
        <f>BC27/BB27*100</f>
        <v>99.09921915458175</v>
      </c>
      <c r="BE27" s="24">
        <f>SUM(BE10:BE26)</f>
        <v>67942.8</v>
      </c>
      <c r="BF27" s="6">
        <f>SUM(BF10:BF26)</f>
        <v>66532.59999999999</v>
      </c>
      <c r="BG27" s="6">
        <f>BF27/BE27*100</f>
        <v>97.92443055040415</v>
      </c>
      <c r="BH27" s="24">
        <f>SUM(BH10:BH26)</f>
        <v>35785.1</v>
      </c>
      <c r="BI27" s="6">
        <f>SUM(BI10:BI26)</f>
        <v>34131.600000000006</v>
      </c>
      <c r="BJ27" s="6">
        <f>BI27/BH27*100</f>
        <v>95.37936180142016</v>
      </c>
      <c r="BK27" s="24">
        <f>SUM(BK10:BK26)</f>
        <v>-6686.9</v>
      </c>
      <c r="BL27" s="6">
        <f>SUM(BL10:BL26)</f>
        <v>3006.5999999999985</v>
      </c>
      <c r="BM27" s="6">
        <f>BL27/BK27*100</f>
        <v>-44.96253869506047</v>
      </c>
      <c r="BN27" s="8"/>
      <c r="BO27" s="9"/>
    </row>
    <row r="28" spans="3:65" ht="15" hidden="1">
      <c r="C28" s="13">
        <f aca="true" t="shared" si="25" ref="C28:AC28">C27-C20</f>
        <v>183292.09999999998</v>
      </c>
      <c r="D28" s="13">
        <f t="shared" si="25"/>
        <v>188723.70000000004</v>
      </c>
      <c r="E28" s="13">
        <f t="shared" si="25"/>
        <v>1.066676257140756</v>
      </c>
      <c r="F28" s="13">
        <f t="shared" si="25"/>
        <v>72232.70000000001</v>
      </c>
      <c r="G28" s="13">
        <f t="shared" si="25"/>
        <v>76136.5</v>
      </c>
      <c r="H28" s="13">
        <f t="shared" si="25"/>
        <v>0.9803144341144332</v>
      </c>
      <c r="I28" s="13">
        <f t="shared" si="25"/>
        <v>23260.5</v>
      </c>
      <c r="J28" s="13">
        <f t="shared" si="25"/>
        <v>23740.300000000003</v>
      </c>
      <c r="K28" s="13">
        <f t="shared" si="25"/>
        <v>-1.1626172535965793</v>
      </c>
      <c r="L28" s="13">
        <f t="shared" si="25"/>
        <v>235.79999999999995</v>
      </c>
      <c r="M28" s="13">
        <f t="shared" si="25"/>
        <v>237.29999999999998</v>
      </c>
      <c r="N28" s="13">
        <f t="shared" si="25"/>
        <v>-13.609181516158273</v>
      </c>
      <c r="O28" s="13">
        <f t="shared" si="25"/>
        <v>4542.8</v>
      </c>
      <c r="P28" s="13">
        <f t="shared" si="25"/>
        <v>4771.099999999999</v>
      </c>
      <c r="Q28" s="13">
        <f t="shared" si="25"/>
        <v>4.282388374822858</v>
      </c>
      <c r="R28" s="13">
        <f t="shared" si="25"/>
        <v>16378.3</v>
      </c>
      <c r="S28" s="13">
        <f t="shared" si="25"/>
        <v>16857.199999999997</v>
      </c>
      <c r="T28" s="13">
        <f t="shared" si="25"/>
        <v>0.2526155790204285</v>
      </c>
      <c r="U28" s="13">
        <f t="shared" si="25"/>
        <v>1150.6</v>
      </c>
      <c r="V28" s="13">
        <f t="shared" si="25"/>
        <v>1193</v>
      </c>
      <c r="W28" s="13" t="e">
        <f t="shared" si="25"/>
        <v>#DIV/0!</v>
      </c>
      <c r="X28" s="13">
        <f t="shared" si="25"/>
        <v>2674.2000000000003</v>
      </c>
      <c r="Y28" s="13">
        <f t="shared" si="25"/>
        <v>2930.5</v>
      </c>
      <c r="Z28" s="13" t="e">
        <f t="shared" si="25"/>
        <v>#DIV/0!</v>
      </c>
      <c r="AA28" s="13">
        <f t="shared" si="25"/>
        <v>262.3</v>
      </c>
      <c r="AB28" s="13">
        <f t="shared" si="25"/>
        <v>273.1</v>
      </c>
      <c r="AC28" s="13">
        <f t="shared" si="25"/>
        <v>1.3825197475387512</v>
      </c>
      <c r="AD28" s="13"/>
      <c r="AE28" s="13"/>
      <c r="AF28" s="2" t="e">
        <f t="shared" si="12"/>
        <v>#DIV/0!</v>
      </c>
      <c r="AG28" s="13">
        <f aca="true" t="shared" si="26" ref="AG28:BM28">AG27-AG20</f>
        <v>537.4</v>
      </c>
      <c r="AH28" s="13">
        <f t="shared" si="26"/>
        <v>540.8</v>
      </c>
      <c r="AI28" s="13" t="e">
        <f t="shared" si="26"/>
        <v>#DIV/0!</v>
      </c>
      <c r="AJ28" s="13">
        <f t="shared" si="26"/>
        <v>111059.4</v>
      </c>
      <c r="AK28" s="13">
        <f t="shared" si="26"/>
        <v>112587.2</v>
      </c>
      <c r="AL28" s="13">
        <f t="shared" si="26"/>
        <v>0.02903757508623528</v>
      </c>
      <c r="AM28" s="13">
        <f t="shared" si="26"/>
        <v>28582.899999999998</v>
      </c>
      <c r="AN28" s="13">
        <f t="shared" si="26"/>
        <v>28582.899999999998</v>
      </c>
      <c r="AO28" s="13">
        <f t="shared" si="26"/>
        <v>0</v>
      </c>
      <c r="AP28" s="13">
        <f t="shared" si="26"/>
        <v>22100.900000000005</v>
      </c>
      <c r="AQ28" s="13">
        <f t="shared" si="26"/>
        <v>22100.9</v>
      </c>
      <c r="AR28" s="13">
        <f t="shared" si="26"/>
        <v>0</v>
      </c>
      <c r="AS28" s="13">
        <f t="shared" si="26"/>
        <v>189839</v>
      </c>
      <c r="AT28" s="13">
        <f t="shared" si="26"/>
        <v>185727.1</v>
      </c>
      <c r="AU28" s="13">
        <f t="shared" si="26"/>
        <v>-0.38521880918611373</v>
      </c>
      <c r="AV28" s="13">
        <f t="shared" si="26"/>
        <v>25702.6</v>
      </c>
      <c r="AW28" s="13">
        <f t="shared" si="26"/>
        <v>25127.3</v>
      </c>
      <c r="AX28" s="13">
        <f t="shared" si="26"/>
        <v>-1.4900115449286488</v>
      </c>
      <c r="AY28" s="13">
        <f t="shared" si="26"/>
        <v>23387.100000000002</v>
      </c>
      <c r="AZ28" s="13">
        <f t="shared" si="26"/>
        <v>23087.100000000002</v>
      </c>
      <c r="BA28" s="13">
        <f t="shared" si="26"/>
        <v>-0.7145740476098013</v>
      </c>
      <c r="BB28" s="13">
        <f t="shared" si="26"/>
        <v>57596</v>
      </c>
      <c r="BC28" s="13">
        <f t="shared" si="26"/>
        <v>57062.1</v>
      </c>
      <c r="BD28" s="13">
        <f t="shared" si="26"/>
        <v>-0.8948492955042582</v>
      </c>
      <c r="BE28" s="13">
        <f t="shared" si="26"/>
        <v>67643</v>
      </c>
      <c r="BF28" s="13">
        <f t="shared" si="26"/>
        <v>66240.49999999999</v>
      </c>
      <c r="BG28" s="13">
        <f t="shared" si="26"/>
        <v>0.4928094696836638</v>
      </c>
      <c r="BH28" s="13">
        <f t="shared" si="26"/>
        <v>34883.2</v>
      </c>
      <c r="BI28" s="13">
        <f t="shared" si="26"/>
        <v>33287.90000000001</v>
      </c>
      <c r="BJ28" s="13">
        <f t="shared" si="26"/>
        <v>1.832405376095835</v>
      </c>
      <c r="BK28" s="13">
        <f t="shared" si="26"/>
        <v>-6546.9</v>
      </c>
      <c r="BL28" s="13">
        <f t="shared" si="26"/>
        <v>2996.5999999999985</v>
      </c>
      <c r="BM28" s="13">
        <f t="shared" si="26"/>
        <v>-37.819681552203306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3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8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2019-12-04T10:35:56Z</cp:lastPrinted>
  <dcterms:created xsi:type="dcterms:W3CDTF">2013-04-03T10:22:22Z</dcterms:created>
  <dcterms:modified xsi:type="dcterms:W3CDTF">2020-01-15T05:36:39Z</dcterms:modified>
  <cp:category/>
  <cp:version/>
  <cp:contentType/>
  <cp:contentStatus/>
</cp:coreProperties>
</file>