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65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<sst xmlns="http://schemas.openxmlformats.org/spreadsheetml/2006/main" count="111" uniqueCount="48">
  <si>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</si>
  <si>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</si>
  <si>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</si>
  <si>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</si>
  <si>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</si>
  <si>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</si>
  <si>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</si>
  <si>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</si>
  <si>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</si>
  <si>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</si>
  <si>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</si>
  <si>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</si>
  <si>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</si>
  <si>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</si>
  <si>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</si>
  <si>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</si>
  <si>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</si>
  <si>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</si>
  <si>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</si>
  <si>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</si>
  <si>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</si>
  <si>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</si>
  <si>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</si>
  <si>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</si>
  <si>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</si>
  <si>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</si>
  <si>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</si>
  <si>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</si>
  <si>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</si>
  <si>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</si>
  <si>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</si>
  <si>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</si>
  <si>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</si>
  <si>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</si>
  <si>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</si>
  <si>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</si>
  <si>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</si>
  <si>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</si>
  <si>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</si>
  <si>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</si>
  <si>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</si>
  <si>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</si>
  <si>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</si>
  <si>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</si>
  <si>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</si>
  <si>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</si>
  <si>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</si>
  <si>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01мая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</si>
</sst>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93" zoomScaleNormal="93" zoomScalePageLayoutView="0" workbookViewId="0" topLeftCell="A8">
      <pane xSplit="2" topLeftCell="C1" activePane="topRight" state="frozen"/>
      <selection pane="topLeft" activeCell="A1" sqref="A1"/>
      <selection pane="topRight" activeCell="AP13" sqref="AP13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6" width="9.140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3" t="s">
        <v>0</v>
      </c>
      <c r="S1" s="73"/>
      <c r="T1" s="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42" t="s">
        <v>1</v>
      </c>
      <c r="C4" s="36" t="s">
        <v>2</v>
      </c>
      <c r="D4" s="37"/>
      <c r="E4" s="38"/>
      <c r="F4" s="62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4" t="s">
        <v>4</v>
      </c>
      <c r="AT4" s="65"/>
      <c r="AU4" s="66"/>
      <c r="AV4" s="62" t="s">
        <v>7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36" t="s">
        <v>5</v>
      </c>
      <c r="BL4" s="37"/>
      <c r="BM4" s="38"/>
      <c r="BN4" s="16"/>
      <c r="BO4" s="16"/>
    </row>
    <row r="5" spans="1:67" ht="15" customHeight="1">
      <c r="A5" s="45"/>
      <c r="B5" s="43"/>
      <c r="C5" s="46"/>
      <c r="D5" s="47"/>
      <c r="E5" s="45"/>
      <c r="F5" s="55" t="s">
        <v>6</v>
      </c>
      <c r="G5" s="55"/>
      <c r="H5" s="55"/>
      <c r="I5" s="75" t="s">
        <v>7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5" t="s">
        <v>8</v>
      </c>
      <c r="AK5" s="55"/>
      <c r="AL5" s="55"/>
      <c r="AM5" s="62" t="s">
        <v>7</v>
      </c>
      <c r="AN5" s="63"/>
      <c r="AO5" s="63"/>
      <c r="AP5" s="63"/>
      <c r="AQ5" s="63"/>
      <c r="AR5" s="63"/>
      <c r="AS5" s="67"/>
      <c r="AT5" s="68"/>
      <c r="AU5" s="69"/>
      <c r="AV5" s="56" t="s">
        <v>12</v>
      </c>
      <c r="AW5" s="57"/>
      <c r="AX5" s="57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55" t="s">
        <v>15</v>
      </c>
      <c r="BI5" s="55"/>
      <c r="BJ5" s="55"/>
      <c r="BK5" s="46"/>
      <c r="BL5" s="47"/>
      <c r="BM5" s="45"/>
      <c r="BN5" s="16"/>
      <c r="BO5" s="16"/>
    </row>
    <row r="6" spans="1:67" ht="15" customHeight="1">
      <c r="A6" s="45"/>
      <c r="B6" s="43"/>
      <c r="C6" s="46"/>
      <c r="D6" s="47"/>
      <c r="E6" s="45"/>
      <c r="F6" s="55"/>
      <c r="G6" s="55"/>
      <c r="H6" s="55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49" t="s">
        <v>29</v>
      </c>
      <c r="AE6" s="50"/>
      <c r="AF6" s="51"/>
      <c r="AG6" s="36" t="s">
        <v>27</v>
      </c>
      <c r="AH6" s="37"/>
      <c r="AI6" s="38"/>
      <c r="AJ6" s="55"/>
      <c r="AK6" s="55"/>
      <c r="AL6" s="55"/>
      <c r="AM6" s="36" t="s">
        <v>25</v>
      </c>
      <c r="AN6" s="37"/>
      <c r="AO6" s="38"/>
      <c r="AP6" s="36" t="s">
        <v>26</v>
      </c>
      <c r="AQ6" s="37"/>
      <c r="AR6" s="38"/>
      <c r="AS6" s="67"/>
      <c r="AT6" s="68"/>
      <c r="AU6" s="69"/>
      <c r="AV6" s="58"/>
      <c r="AW6" s="59"/>
      <c r="AX6" s="59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55"/>
      <c r="BI6" s="55"/>
      <c r="BJ6" s="55"/>
      <c r="BK6" s="46"/>
      <c r="BL6" s="47"/>
      <c r="BM6" s="45"/>
      <c r="BN6" s="16"/>
      <c r="BO6" s="16"/>
    </row>
    <row r="7" spans="1:67" ht="168" customHeight="1">
      <c r="A7" s="45"/>
      <c r="B7" s="43"/>
      <c r="C7" s="39"/>
      <c r="D7" s="40"/>
      <c r="E7" s="41"/>
      <c r="F7" s="55"/>
      <c r="G7" s="55"/>
      <c r="H7" s="55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52"/>
      <c r="AE7" s="53"/>
      <c r="AF7" s="54"/>
      <c r="AG7" s="39"/>
      <c r="AH7" s="40"/>
      <c r="AI7" s="41"/>
      <c r="AJ7" s="55"/>
      <c r="AK7" s="55"/>
      <c r="AL7" s="55"/>
      <c r="AM7" s="39"/>
      <c r="AN7" s="40"/>
      <c r="AO7" s="41"/>
      <c r="AP7" s="39"/>
      <c r="AQ7" s="40"/>
      <c r="AR7" s="41"/>
      <c r="AS7" s="70"/>
      <c r="AT7" s="71"/>
      <c r="AU7" s="72"/>
      <c r="AV7" s="60"/>
      <c r="AW7" s="61"/>
      <c r="AX7" s="61"/>
      <c r="AY7" s="48"/>
      <c r="AZ7" s="48"/>
      <c r="BA7" s="48"/>
      <c r="BB7" s="48"/>
      <c r="BC7" s="48"/>
      <c r="BD7" s="48"/>
      <c r="BE7" s="48"/>
      <c r="BF7" s="48"/>
      <c r="BG7" s="48"/>
      <c r="BH7" s="55"/>
      <c r="BI7" s="55"/>
      <c r="BJ7" s="55"/>
      <c r="BK7" s="39"/>
      <c r="BL7" s="40"/>
      <c r="BM7" s="41"/>
      <c r="BN7" s="16"/>
      <c r="BO7" s="16"/>
    </row>
    <row r="8" spans="1:67" ht="33.75">
      <c r="A8" s="41"/>
      <c r="B8" s="4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v>11251.6</v>
      </c>
      <c r="D10" s="21">
        <f aca="true" t="shared" si="0" ref="D10:D26">G10+AK10</f>
        <v>1236.8</v>
      </c>
      <c r="E10" s="2">
        <f>D10/C10*100</f>
        <v>10.992214440612889</v>
      </c>
      <c r="F10" s="21">
        <v>2441.8</v>
      </c>
      <c r="G10" s="2">
        <v>413.2</v>
      </c>
      <c r="H10" s="2">
        <f>G10/F10*100</f>
        <v>16.921942829060526</v>
      </c>
      <c r="I10" s="21">
        <v>40</v>
      </c>
      <c r="J10" s="2">
        <v>10.4</v>
      </c>
      <c r="K10" s="2">
        <f aca="true" t="shared" si="1" ref="K10:K27">J10/I10*100</f>
        <v>26</v>
      </c>
      <c r="L10" s="21">
        <v>0.3</v>
      </c>
      <c r="M10" s="2">
        <v>0</v>
      </c>
      <c r="N10" s="2">
        <f>M10/L10*100</f>
        <v>0</v>
      </c>
      <c r="O10" s="21">
        <v>312</v>
      </c>
      <c r="P10" s="2">
        <v>33.5</v>
      </c>
      <c r="Q10" s="2">
        <f>P10/O10*100</f>
        <v>10.737179487179487</v>
      </c>
      <c r="R10" s="23">
        <v>702</v>
      </c>
      <c r="S10" s="2">
        <v>62.4</v>
      </c>
      <c r="T10" s="2">
        <f>S10/R10*100</f>
        <v>8.88888888888889</v>
      </c>
      <c r="U10" s="23"/>
      <c r="V10" s="2"/>
      <c r="W10" s="2" t="e">
        <f>V10/U10*100</f>
        <v>#DIV/0!</v>
      </c>
      <c r="X10" s="23">
        <v>284</v>
      </c>
      <c r="Y10" s="2">
        <v>27.1</v>
      </c>
      <c r="Z10" s="2">
        <f>Y10/X10*100</f>
        <v>9.542253521126762</v>
      </c>
      <c r="AA10" s="23">
        <v>57</v>
      </c>
      <c r="AB10" s="2">
        <v>16</v>
      </c>
      <c r="AC10" s="2">
        <f>AB10/AA10*100</f>
        <v>28.07017543859649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8809.8</v>
      </c>
      <c r="AK10" s="25">
        <v>823.6</v>
      </c>
      <c r="AL10" s="2">
        <f>AK10/AJ10*100</f>
        <v>9.34867987922541</v>
      </c>
      <c r="AM10" s="23">
        <v>2231.3</v>
      </c>
      <c r="AN10" s="25">
        <v>743.8</v>
      </c>
      <c r="AO10" s="2">
        <f>AN10/AM10*100</f>
        <v>33.33482723076233</v>
      </c>
      <c r="AP10" s="23">
        <v>1076.7</v>
      </c>
      <c r="AQ10" s="25">
        <v>0</v>
      </c>
      <c r="AR10" s="2">
        <f>AQ10/AP10*100</f>
        <v>0</v>
      </c>
      <c r="AS10" s="27">
        <v>12147.9</v>
      </c>
      <c r="AT10" s="26">
        <v>1348.2</v>
      </c>
      <c r="AU10" s="2">
        <f>AT10/AS10*100</f>
        <v>11.098214506210951</v>
      </c>
      <c r="AV10" s="29">
        <v>1590.5</v>
      </c>
      <c r="AW10" s="25">
        <v>314.6</v>
      </c>
      <c r="AX10" s="2">
        <f>AW10/AV10*100</f>
        <v>19.77994341402075</v>
      </c>
      <c r="AY10" s="29">
        <v>1397.2</v>
      </c>
      <c r="AZ10" s="25">
        <v>284.2</v>
      </c>
      <c r="BA10" s="2">
        <f aca="true" t="shared" si="2" ref="BA10:BA27">AZ10/AY10*100</f>
        <v>20.340681362725448</v>
      </c>
      <c r="BB10" s="21">
        <v>7623.1</v>
      </c>
      <c r="BC10" s="28">
        <v>58.4</v>
      </c>
      <c r="BD10" s="2">
        <f>BC10/BB10*100</f>
        <v>0.7660925345331951</v>
      </c>
      <c r="BE10" s="29">
        <v>1665.7</v>
      </c>
      <c r="BF10" s="28">
        <v>516.2</v>
      </c>
      <c r="BG10" s="2">
        <f>BF10/BE10*100</f>
        <v>30.989974185027318</v>
      </c>
      <c r="BH10" s="29">
        <v>1173.6</v>
      </c>
      <c r="BI10" s="26">
        <v>433.2</v>
      </c>
      <c r="BJ10" s="2">
        <f>BI10/BH10*100</f>
        <v>36.9120654396728</v>
      </c>
      <c r="BK10" s="27">
        <f aca="true" t="shared" si="3" ref="BK10:BK26">C10-AS10</f>
        <v>-896.2999999999993</v>
      </c>
      <c r="BL10" s="17">
        <f>D10-AT10</f>
        <v>-111.40000000000009</v>
      </c>
      <c r="BM10" s="2">
        <f>BL10/BK10*100</f>
        <v>12.428874260850183</v>
      </c>
      <c r="BN10" s="8"/>
      <c r="BO10" s="9"/>
    </row>
    <row r="11" spans="1:67" ht="15">
      <c r="A11" s="7">
        <v>2</v>
      </c>
      <c r="B11" s="20" t="s">
        <v>31</v>
      </c>
      <c r="C11" s="33">
        <v>8049.8</v>
      </c>
      <c r="D11" s="21">
        <f t="shared" si="0"/>
        <v>1506.6</v>
      </c>
      <c r="E11" s="2">
        <f aca="true" t="shared" si="4" ref="E11:E26">D11/C11*100</f>
        <v>18.71599294392407</v>
      </c>
      <c r="F11" s="21">
        <v>2119.7</v>
      </c>
      <c r="G11" s="2">
        <v>538.8</v>
      </c>
      <c r="H11" s="2">
        <f aca="true" t="shared" si="5" ref="H11:H26">G11/F11*100</f>
        <v>25.418691324243998</v>
      </c>
      <c r="I11" s="21">
        <v>31.5</v>
      </c>
      <c r="J11" s="2">
        <v>6</v>
      </c>
      <c r="K11" s="2">
        <f t="shared" si="1"/>
        <v>19.047619047619047</v>
      </c>
      <c r="L11" s="21">
        <v>0.2</v>
      </c>
      <c r="M11" s="2">
        <v>0</v>
      </c>
      <c r="N11" s="2">
        <f aca="true" t="shared" si="6" ref="N11:N26">M11/L11*100</f>
        <v>0</v>
      </c>
      <c r="O11" s="21">
        <v>204</v>
      </c>
      <c r="P11" s="2">
        <v>5.8</v>
      </c>
      <c r="Q11" s="2">
        <f aca="true" t="shared" si="7" ref="Q11:Q26">P11/O11*100</f>
        <v>2.843137254901961</v>
      </c>
      <c r="R11" s="23">
        <v>445</v>
      </c>
      <c r="S11" s="2">
        <v>32.5</v>
      </c>
      <c r="T11" s="2">
        <f>S11/R11*100</f>
        <v>7.303370786516854</v>
      </c>
      <c r="U11" s="23"/>
      <c r="V11" s="2"/>
      <c r="W11" s="2" t="e">
        <f aca="true" t="shared" si="8" ref="W11:W26">V11/U11*100</f>
        <v>#DIV/0!</v>
      </c>
      <c r="X11" s="23">
        <v>200</v>
      </c>
      <c r="Y11" s="2">
        <v>50</v>
      </c>
      <c r="Z11" s="2">
        <f aca="true" t="shared" si="9" ref="Z11:Z26">Y11/X11*100</f>
        <v>25</v>
      </c>
      <c r="AA11" s="23">
        <v>25.1</v>
      </c>
      <c r="AB11" s="2">
        <v>7.3</v>
      </c>
      <c r="AC11" s="2">
        <f aca="true" t="shared" si="10" ref="AC11:AC26">AB11/AA11*100</f>
        <v>29.083665338645414</v>
      </c>
      <c r="AD11" s="2"/>
      <c r="AE11" s="2"/>
      <c r="AF11" s="2" t="e">
        <f aca="true" t="shared" si="11" ref="AF11:AF28">AE11/AD11*100</f>
        <v>#DIV/0!</v>
      </c>
      <c r="AG11" s="21">
        <v>0</v>
      </c>
      <c r="AH11" s="2">
        <v>0</v>
      </c>
      <c r="AI11" s="2" t="e">
        <f aca="true" t="shared" si="12" ref="AI11:AI26">AH11/AG11*100</f>
        <v>#DIV/0!</v>
      </c>
      <c r="AJ11" s="23">
        <v>5930</v>
      </c>
      <c r="AK11" s="25">
        <v>967.8</v>
      </c>
      <c r="AL11" s="2">
        <f aca="true" t="shared" si="13" ref="AL11:AL26">AK11/AJ11*100</f>
        <v>16.320404721753793</v>
      </c>
      <c r="AM11" s="23">
        <v>1875.7</v>
      </c>
      <c r="AN11" s="25">
        <v>625.2</v>
      </c>
      <c r="AO11" s="2">
        <f aca="true" t="shared" si="14" ref="AO11:AO26">AN11/AM11*100</f>
        <v>33.331556219011574</v>
      </c>
      <c r="AP11" s="23">
        <v>0</v>
      </c>
      <c r="AQ11" s="25">
        <v>0</v>
      </c>
      <c r="AR11" s="2" t="e">
        <f aca="true" t="shared" si="15" ref="AR11:AR26">AQ11/AP11*100</f>
        <v>#DIV/0!</v>
      </c>
      <c r="AS11" s="27">
        <v>8138</v>
      </c>
      <c r="AT11" s="26">
        <v>1156</v>
      </c>
      <c r="AU11" s="2">
        <f aca="true" t="shared" si="16" ref="AU11:AU26">AT11/AS11*100</f>
        <v>14.204964364708776</v>
      </c>
      <c r="AV11" s="30">
        <v>1502.3</v>
      </c>
      <c r="AW11" s="25">
        <v>335.5</v>
      </c>
      <c r="AX11" s="2">
        <f aca="true" t="shared" si="17" ref="AX11:AX26">AW11/AV11*100</f>
        <v>22.332423617120416</v>
      </c>
      <c r="AY11" s="29">
        <v>1224.7</v>
      </c>
      <c r="AZ11" s="25">
        <v>284.8</v>
      </c>
      <c r="BA11" s="2">
        <f t="shared" si="2"/>
        <v>23.25467461419123</v>
      </c>
      <c r="BB11" s="21">
        <v>4694.9</v>
      </c>
      <c r="BC11" s="28">
        <v>82.6</v>
      </c>
      <c r="BD11" s="2">
        <f aca="true" t="shared" si="18" ref="BD11:BD26">BC11/BB11*100</f>
        <v>1.7593558968242133</v>
      </c>
      <c r="BE11" s="29">
        <v>934.1</v>
      </c>
      <c r="BF11" s="28">
        <v>279.7</v>
      </c>
      <c r="BG11" s="2">
        <f aca="true" t="shared" si="19" ref="BG11:BG26">BF11/BE11*100</f>
        <v>29.943260892838026</v>
      </c>
      <c r="BH11" s="29">
        <v>906.8</v>
      </c>
      <c r="BI11" s="26">
        <v>432.6</v>
      </c>
      <c r="BJ11" s="2">
        <f aca="true" t="shared" si="20" ref="BJ11:BJ26">BI11/BH11*100</f>
        <v>47.70621967357742</v>
      </c>
      <c r="BK11" s="27">
        <f t="shared" si="3"/>
        <v>-88.19999999999982</v>
      </c>
      <c r="BL11" s="17">
        <f aca="true" t="shared" si="21" ref="BL11:BL26">D11-AT11</f>
        <v>350.5999999999999</v>
      </c>
      <c r="BM11" s="2">
        <f aca="true" t="shared" si="22" ref="BM11:BM26">BL11/BK11*100</f>
        <v>-397.50566893424104</v>
      </c>
      <c r="BN11" s="8"/>
      <c r="BO11" s="9"/>
    </row>
    <row r="12" spans="1:67" ht="15">
      <c r="A12" s="7">
        <v>3</v>
      </c>
      <c r="B12" s="20" t="s">
        <v>32</v>
      </c>
      <c r="C12" s="33">
        <v>26096.7</v>
      </c>
      <c r="D12" s="21">
        <f t="shared" si="0"/>
        <v>1499.1</v>
      </c>
      <c r="E12" s="2">
        <f t="shared" si="4"/>
        <v>5.744404464932347</v>
      </c>
      <c r="F12" s="21">
        <v>3048.4</v>
      </c>
      <c r="G12" s="2">
        <v>645.2</v>
      </c>
      <c r="H12" s="2">
        <f t="shared" si="5"/>
        <v>21.16520141713686</v>
      </c>
      <c r="I12" s="21">
        <v>110.9</v>
      </c>
      <c r="J12" s="2">
        <v>26.8</v>
      </c>
      <c r="K12" s="2">
        <f t="shared" si="1"/>
        <v>24.16591523895401</v>
      </c>
      <c r="L12" s="21">
        <v>2.8</v>
      </c>
      <c r="M12" s="2">
        <v>1.7</v>
      </c>
      <c r="N12" s="2">
        <f t="shared" si="6"/>
        <v>60.71428571428572</v>
      </c>
      <c r="O12" s="21">
        <v>383</v>
      </c>
      <c r="P12" s="2">
        <v>22.9</v>
      </c>
      <c r="Q12" s="2">
        <f t="shared" si="7"/>
        <v>5.97911227154047</v>
      </c>
      <c r="R12" s="24">
        <v>766</v>
      </c>
      <c r="S12" s="2">
        <v>218.3</v>
      </c>
      <c r="T12" s="2">
        <f aca="true" t="shared" si="23" ref="T12:T26">S12/R12*100</f>
        <v>28.49869451697128</v>
      </c>
      <c r="U12" s="23"/>
      <c r="V12" s="2"/>
      <c r="W12" s="2" t="e">
        <f t="shared" si="8"/>
        <v>#DIV/0!</v>
      </c>
      <c r="X12" s="23">
        <v>241.3</v>
      </c>
      <c r="Y12" s="2">
        <v>70.2</v>
      </c>
      <c r="Z12" s="2">
        <f t="shared" si="9"/>
        <v>29.092416079569</v>
      </c>
      <c r="AA12" s="23">
        <v>10.8</v>
      </c>
      <c r="AB12" s="2">
        <v>1.9</v>
      </c>
      <c r="AC12" s="2">
        <f t="shared" si="10"/>
        <v>17.59259259259259</v>
      </c>
      <c r="AD12" s="2"/>
      <c r="AE12" s="2"/>
      <c r="AF12" s="2" t="e">
        <f t="shared" si="11"/>
        <v>#DIV/0!</v>
      </c>
      <c r="AG12" s="21">
        <v>185.9</v>
      </c>
      <c r="AH12" s="2">
        <v>11.6</v>
      </c>
      <c r="AI12" s="2">
        <f t="shared" si="12"/>
        <v>6.239913932221624</v>
      </c>
      <c r="AJ12" s="23">
        <v>23048.3</v>
      </c>
      <c r="AK12" s="25">
        <v>853.9</v>
      </c>
      <c r="AL12" s="2">
        <f t="shared" si="13"/>
        <v>3.7048285556852347</v>
      </c>
      <c r="AM12" s="23">
        <v>2309.4</v>
      </c>
      <c r="AN12" s="25">
        <v>769.8</v>
      </c>
      <c r="AO12" s="2">
        <f t="shared" si="14"/>
        <v>33.33333333333333</v>
      </c>
      <c r="AP12" s="23">
        <v>1547.5</v>
      </c>
      <c r="AQ12" s="25">
        <v>0</v>
      </c>
      <c r="AR12" s="2">
        <f t="shared" si="15"/>
        <v>0</v>
      </c>
      <c r="AS12" s="21">
        <v>26489.5</v>
      </c>
      <c r="AT12" s="26">
        <v>1677.1</v>
      </c>
      <c r="AU12" s="2">
        <f t="shared" si="16"/>
        <v>6.331187829139847</v>
      </c>
      <c r="AV12" s="30">
        <v>1410.6</v>
      </c>
      <c r="AW12" s="25">
        <v>281.5</v>
      </c>
      <c r="AX12" s="2">
        <f t="shared" si="17"/>
        <v>19.956047072167873</v>
      </c>
      <c r="AY12" s="29">
        <v>1271.6</v>
      </c>
      <c r="AZ12" s="25">
        <v>281.5</v>
      </c>
      <c r="BA12" s="2">
        <f t="shared" si="2"/>
        <v>22.137464611513057</v>
      </c>
      <c r="BB12" s="21">
        <v>2364.8</v>
      </c>
      <c r="BC12" s="28">
        <v>96.8</v>
      </c>
      <c r="BD12" s="2">
        <f t="shared" si="18"/>
        <v>4.093369418132611</v>
      </c>
      <c r="BE12" s="29">
        <v>19164.8</v>
      </c>
      <c r="BF12" s="28">
        <v>496.8</v>
      </c>
      <c r="BG12" s="2">
        <f t="shared" si="19"/>
        <v>2.5922524628485557</v>
      </c>
      <c r="BH12" s="29">
        <v>3457.4</v>
      </c>
      <c r="BI12" s="26">
        <v>776</v>
      </c>
      <c r="BJ12" s="2">
        <f t="shared" si="20"/>
        <v>22.44461155781801</v>
      </c>
      <c r="BK12" s="27">
        <f t="shared" si="3"/>
        <v>-392.7999999999993</v>
      </c>
      <c r="BL12" s="17">
        <f t="shared" si="21"/>
        <v>-178</v>
      </c>
      <c r="BM12" s="2">
        <f t="shared" si="22"/>
        <v>45.315682281059146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v>8222.7</v>
      </c>
      <c r="D13" s="21">
        <f t="shared" si="0"/>
        <v>1429.1</v>
      </c>
      <c r="E13" s="2">
        <f t="shared" si="4"/>
        <v>17.379936030744155</v>
      </c>
      <c r="F13" s="21">
        <v>2840.1</v>
      </c>
      <c r="G13" s="2">
        <v>850.4</v>
      </c>
      <c r="H13" s="2">
        <f t="shared" si="5"/>
        <v>29.942607654660048</v>
      </c>
      <c r="I13" s="21">
        <v>78.1</v>
      </c>
      <c r="J13" s="2">
        <v>22.7</v>
      </c>
      <c r="K13" s="2">
        <f t="shared" si="1"/>
        <v>29.06530089628681</v>
      </c>
      <c r="L13" s="21">
        <v>110.3</v>
      </c>
      <c r="M13" s="2">
        <v>105.4</v>
      </c>
      <c r="N13" s="2">
        <f t="shared" si="6"/>
        <v>95.55757026291933</v>
      </c>
      <c r="O13" s="21">
        <v>166</v>
      </c>
      <c r="P13" s="2">
        <v>6.7</v>
      </c>
      <c r="Q13" s="2">
        <f t="shared" si="7"/>
        <v>4.0361445783132535</v>
      </c>
      <c r="R13" s="23">
        <v>598</v>
      </c>
      <c r="S13" s="2">
        <v>19.5</v>
      </c>
      <c r="T13" s="2">
        <f t="shared" si="23"/>
        <v>3.260869565217391</v>
      </c>
      <c r="U13" s="23"/>
      <c r="V13" s="2"/>
      <c r="W13" s="2" t="e">
        <f t="shared" si="8"/>
        <v>#DIV/0!</v>
      </c>
      <c r="X13" s="23">
        <v>181.2</v>
      </c>
      <c r="Y13" s="2">
        <v>155.8</v>
      </c>
      <c r="Z13" s="2">
        <f t="shared" si="9"/>
        <v>85.9823399558499</v>
      </c>
      <c r="AA13" s="23">
        <v>18.8</v>
      </c>
      <c r="AB13" s="2">
        <v>4.7</v>
      </c>
      <c r="AC13" s="2">
        <f t="shared" si="10"/>
        <v>25</v>
      </c>
      <c r="AD13" s="2"/>
      <c r="AE13" s="2"/>
      <c r="AF13" s="2" t="e">
        <f t="shared" si="11"/>
        <v>#DIV/0!</v>
      </c>
      <c r="AG13" s="21">
        <v>240.5</v>
      </c>
      <c r="AH13" s="2">
        <v>80.9</v>
      </c>
      <c r="AI13" s="2">
        <f t="shared" si="12"/>
        <v>33.63825363825364</v>
      </c>
      <c r="AJ13" s="23">
        <v>5382.6</v>
      </c>
      <c r="AK13" s="25">
        <v>578.7</v>
      </c>
      <c r="AL13" s="2">
        <f t="shared" si="13"/>
        <v>10.75130977594471</v>
      </c>
      <c r="AM13" s="23">
        <v>685</v>
      </c>
      <c r="AN13" s="25">
        <v>228.3</v>
      </c>
      <c r="AO13" s="2">
        <f t="shared" si="14"/>
        <v>33.32846715328468</v>
      </c>
      <c r="AP13" s="23">
        <v>815.2</v>
      </c>
      <c r="AQ13" s="25">
        <v>241.2</v>
      </c>
      <c r="AR13" s="2">
        <f t="shared" si="15"/>
        <v>29.587831207065747</v>
      </c>
      <c r="AS13" s="21">
        <v>8876.3</v>
      </c>
      <c r="AT13" s="26">
        <v>1524.9</v>
      </c>
      <c r="AU13" s="2">
        <f t="shared" si="16"/>
        <v>17.179455403715515</v>
      </c>
      <c r="AV13" s="30">
        <v>1725.8</v>
      </c>
      <c r="AW13" s="25">
        <v>579.3</v>
      </c>
      <c r="AX13" s="2">
        <f t="shared" si="17"/>
        <v>33.56704137211728</v>
      </c>
      <c r="AY13" s="29">
        <v>1581</v>
      </c>
      <c r="AZ13" s="25">
        <v>578.8</v>
      </c>
      <c r="BA13" s="2">
        <f t="shared" si="2"/>
        <v>36.60974067046173</v>
      </c>
      <c r="BB13" s="21">
        <v>4810.4</v>
      </c>
      <c r="BC13" s="28">
        <v>210.2</v>
      </c>
      <c r="BD13" s="2">
        <f t="shared" si="18"/>
        <v>4.369698985531349</v>
      </c>
      <c r="BE13" s="29">
        <v>1172.1</v>
      </c>
      <c r="BF13" s="28">
        <v>442.1</v>
      </c>
      <c r="BG13" s="2">
        <f t="shared" si="19"/>
        <v>37.71862469072605</v>
      </c>
      <c r="BH13" s="29">
        <v>1074.3</v>
      </c>
      <c r="BI13" s="26">
        <v>265.6</v>
      </c>
      <c r="BJ13" s="2">
        <f t="shared" si="20"/>
        <v>24.72307549101741</v>
      </c>
      <c r="BK13" s="27">
        <f t="shared" si="3"/>
        <v>-653.5999999999985</v>
      </c>
      <c r="BL13" s="17">
        <f t="shared" si="21"/>
        <v>-95.80000000000018</v>
      </c>
      <c r="BM13" s="2">
        <f>BL13/BK13*100</f>
        <v>14.657282741738126</v>
      </c>
      <c r="BN13" s="8"/>
      <c r="BO13" s="9"/>
    </row>
    <row r="14" spans="1:67" ht="15">
      <c r="A14" s="7">
        <v>5</v>
      </c>
      <c r="B14" s="20" t="s">
        <v>34</v>
      </c>
      <c r="C14" s="33">
        <v>11611.1</v>
      </c>
      <c r="D14" s="21">
        <f t="shared" si="0"/>
        <v>1700.6</v>
      </c>
      <c r="E14" s="2">
        <f t="shared" si="4"/>
        <v>14.646329805100292</v>
      </c>
      <c r="F14" s="21">
        <v>2741.6</v>
      </c>
      <c r="G14" s="2">
        <v>865.6</v>
      </c>
      <c r="H14" s="2">
        <f t="shared" si="5"/>
        <v>31.572804201925887</v>
      </c>
      <c r="I14" s="21">
        <v>584.7</v>
      </c>
      <c r="J14" s="2">
        <v>274.4</v>
      </c>
      <c r="K14" s="2">
        <f t="shared" si="1"/>
        <v>46.93004959808448</v>
      </c>
      <c r="L14" s="21">
        <v>0.9</v>
      </c>
      <c r="M14" s="2">
        <v>0.3</v>
      </c>
      <c r="N14" s="2">
        <f t="shared" si="6"/>
        <v>33.33333333333333</v>
      </c>
      <c r="O14" s="21">
        <v>179</v>
      </c>
      <c r="P14" s="2">
        <v>6.6</v>
      </c>
      <c r="Q14" s="2">
        <f t="shared" si="7"/>
        <v>3.6871508379888263</v>
      </c>
      <c r="R14" s="23">
        <v>648</v>
      </c>
      <c r="S14" s="2">
        <v>65.3</v>
      </c>
      <c r="T14" s="2">
        <f t="shared" si="23"/>
        <v>10.07716049382716</v>
      </c>
      <c r="U14" s="23"/>
      <c r="V14" s="2"/>
      <c r="W14" s="2" t="e">
        <f t="shared" si="8"/>
        <v>#DIV/0!</v>
      </c>
      <c r="X14" s="23">
        <v>121</v>
      </c>
      <c r="Y14" s="2">
        <v>47.3</v>
      </c>
      <c r="Z14" s="2">
        <f t="shared" si="9"/>
        <v>39.090909090909086</v>
      </c>
      <c r="AA14" s="23">
        <v>0</v>
      </c>
      <c r="AB14" s="2">
        <v>26.7</v>
      </c>
      <c r="AC14" s="2" t="e">
        <f t="shared" si="10"/>
        <v>#DIV/0!</v>
      </c>
      <c r="AD14" s="2"/>
      <c r="AE14" s="2"/>
      <c r="AF14" s="2" t="e">
        <f t="shared" si="11"/>
        <v>#DIV/0!</v>
      </c>
      <c r="AG14" s="21">
        <v>48.2</v>
      </c>
      <c r="AH14" s="2">
        <v>0</v>
      </c>
      <c r="AI14" s="2">
        <f t="shared" si="12"/>
        <v>0</v>
      </c>
      <c r="AJ14" s="23">
        <v>8869.5</v>
      </c>
      <c r="AK14" s="25">
        <v>835</v>
      </c>
      <c r="AL14" s="2">
        <f t="shared" si="13"/>
        <v>9.414284908957663</v>
      </c>
      <c r="AM14" s="23">
        <v>1656.3</v>
      </c>
      <c r="AN14" s="25">
        <v>552.1</v>
      </c>
      <c r="AO14" s="2">
        <f t="shared" si="14"/>
        <v>33.333333333333336</v>
      </c>
      <c r="AP14" s="23">
        <v>528.8</v>
      </c>
      <c r="AQ14" s="25">
        <v>162.9</v>
      </c>
      <c r="AR14" s="2">
        <f t="shared" si="15"/>
        <v>30.805597579425115</v>
      </c>
      <c r="AS14" s="21">
        <v>12539.3</v>
      </c>
      <c r="AT14" s="26">
        <v>1820.6</v>
      </c>
      <c r="AU14" s="2">
        <f t="shared" si="16"/>
        <v>14.519151786782356</v>
      </c>
      <c r="AV14" s="30">
        <v>2055.6</v>
      </c>
      <c r="AW14" s="25">
        <v>1001.1</v>
      </c>
      <c r="AX14" s="2">
        <f t="shared" si="17"/>
        <v>48.70110916520724</v>
      </c>
      <c r="AY14" s="29">
        <v>1804.7</v>
      </c>
      <c r="AZ14" s="25">
        <v>812.9</v>
      </c>
      <c r="BA14" s="2">
        <f t="shared" si="2"/>
        <v>45.04349753421621</v>
      </c>
      <c r="BB14" s="21">
        <v>1677.1</v>
      </c>
      <c r="BC14" s="28">
        <v>110</v>
      </c>
      <c r="BD14" s="2">
        <f t="shared" si="18"/>
        <v>6.5589410291574755</v>
      </c>
      <c r="BE14" s="29">
        <v>6948.7</v>
      </c>
      <c r="BF14" s="28">
        <v>368.1</v>
      </c>
      <c r="BG14" s="2">
        <f t="shared" si="19"/>
        <v>5.297393757105646</v>
      </c>
      <c r="BH14" s="29">
        <v>1763</v>
      </c>
      <c r="BI14" s="32">
        <v>315.7</v>
      </c>
      <c r="BJ14" s="2">
        <f t="shared" si="20"/>
        <v>17.906976744186046</v>
      </c>
      <c r="BK14" s="27">
        <f t="shared" si="3"/>
        <v>-928.1999999999989</v>
      </c>
      <c r="BL14" s="17">
        <f t="shared" si="21"/>
        <v>-120</v>
      </c>
      <c r="BM14" s="2">
        <f t="shared" si="22"/>
        <v>12.928248222365884</v>
      </c>
      <c r="BN14" s="8"/>
      <c r="BO14" s="9"/>
    </row>
    <row r="15" spans="1:67" ht="15">
      <c r="A15" s="7">
        <v>6</v>
      </c>
      <c r="B15" s="20" t="s">
        <v>35</v>
      </c>
      <c r="C15" s="33">
        <v>8641.8</v>
      </c>
      <c r="D15" s="21">
        <f t="shared" si="0"/>
        <v>1281</v>
      </c>
      <c r="E15" s="2">
        <f t="shared" si="4"/>
        <v>14.823300701242797</v>
      </c>
      <c r="F15" s="21">
        <v>2063.3</v>
      </c>
      <c r="G15" s="2">
        <v>376.8</v>
      </c>
      <c r="H15" s="2">
        <f t="shared" si="5"/>
        <v>18.262007463771628</v>
      </c>
      <c r="I15" s="21">
        <v>76.2</v>
      </c>
      <c r="J15" s="2">
        <v>13.5</v>
      </c>
      <c r="K15" s="2">
        <f t="shared" si="1"/>
        <v>17.716535433070867</v>
      </c>
      <c r="L15" s="21">
        <v>0</v>
      </c>
      <c r="M15" s="2">
        <v>0</v>
      </c>
      <c r="N15" s="2" t="e">
        <f t="shared" si="6"/>
        <v>#DIV/0!</v>
      </c>
      <c r="O15" s="21">
        <v>127</v>
      </c>
      <c r="P15" s="2">
        <v>13.5</v>
      </c>
      <c r="Q15" s="2">
        <f t="shared" si="7"/>
        <v>10.62992125984252</v>
      </c>
      <c r="R15" s="23">
        <v>540</v>
      </c>
      <c r="S15" s="2">
        <v>42.3</v>
      </c>
      <c r="T15" s="2">
        <f t="shared" si="23"/>
        <v>7.833333333333332</v>
      </c>
      <c r="U15" s="23"/>
      <c r="V15" s="2"/>
      <c r="W15" s="2" t="e">
        <f t="shared" si="8"/>
        <v>#DIV/0!</v>
      </c>
      <c r="X15" s="23">
        <v>36.9</v>
      </c>
      <c r="Y15" s="2">
        <v>1.7</v>
      </c>
      <c r="Z15" s="2">
        <f t="shared" si="9"/>
        <v>4.607046070460704</v>
      </c>
      <c r="AA15" s="23">
        <v>0</v>
      </c>
      <c r="AB15" s="2">
        <v>0</v>
      </c>
      <c r="AC15" s="2" t="e">
        <f t="shared" si="10"/>
        <v>#DIV/0!</v>
      </c>
      <c r="AD15" s="2"/>
      <c r="AE15" s="2"/>
      <c r="AF15" s="2" t="e">
        <f t="shared" si="11"/>
        <v>#DIV/0!</v>
      </c>
      <c r="AG15" s="21">
        <v>0</v>
      </c>
      <c r="AH15" s="2">
        <v>0</v>
      </c>
      <c r="AI15" s="2" t="e">
        <f t="shared" si="12"/>
        <v>#DIV/0!</v>
      </c>
      <c r="AJ15" s="23">
        <v>6578.5</v>
      </c>
      <c r="AK15" s="25">
        <v>904.2</v>
      </c>
      <c r="AL15" s="2">
        <f t="shared" si="13"/>
        <v>13.74477464467584</v>
      </c>
      <c r="AM15" s="23">
        <v>2402.3</v>
      </c>
      <c r="AN15" s="25">
        <v>800.8</v>
      </c>
      <c r="AO15" s="2">
        <f t="shared" si="14"/>
        <v>33.33472089247804</v>
      </c>
      <c r="AP15" s="23">
        <v>120</v>
      </c>
      <c r="AQ15" s="25">
        <v>0</v>
      </c>
      <c r="AR15" s="2">
        <f t="shared" si="15"/>
        <v>0</v>
      </c>
      <c r="AS15" s="21">
        <v>9107.7</v>
      </c>
      <c r="AT15" s="26">
        <v>1052.7</v>
      </c>
      <c r="AU15" s="2">
        <f t="shared" si="16"/>
        <v>11.558351724365098</v>
      </c>
      <c r="AV15" s="30">
        <v>1841</v>
      </c>
      <c r="AW15" s="25">
        <v>285.6</v>
      </c>
      <c r="AX15" s="2">
        <f t="shared" si="17"/>
        <v>15.513307984790876</v>
      </c>
      <c r="AY15" s="29">
        <v>1437.5</v>
      </c>
      <c r="AZ15" s="25">
        <v>285.6</v>
      </c>
      <c r="BA15" s="2">
        <f t="shared" si="2"/>
        <v>19.867826086956523</v>
      </c>
      <c r="BB15" s="21">
        <v>4819.9</v>
      </c>
      <c r="BC15" s="28">
        <v>86.9</v>
      </c>
      <c r="BD15" s="2">
        <f t="shared" si="18"/>
        <v>1.80294196975041</v>
      </c>
      <c r="BE15" s="29">
        <v>1256.6</v>
      </c>
      <c r="BF15" s="28">
        <v>224.4</v>
      </c>
      <c r="BG15" s="2">
        <f t="shared" si="19"/>
        <v>17.857711284418272</v>
      </c>
      <c r="BH15" s="29">
        <v>1079.3</v>
      </c>
      <c r="BI15" s="26">
        <v>418.6</v>
      </c>
      <c r="BJ15" s="2">
        <f t="shared" si="20"/>
        <v>38.784397294542764</v>
      </c>
      <c r="BK15" s="27">
        <f t="shared" si="3"/>
        <v>-465.90000000000146</v>
      </c>
      <c r="BL15" s="17">
        <f t="shared" si="21"/>
        <v>228.29999999999995</v>
      </c>
      <c r="BM15" s="2">
        <f t="shared" si="22"/>
        <v>-49.0019317450095</v>
      </c>
      <c r="BN15" s="8"/>
      <c r="BO15" s="9"/>
    </row>
    <row r="16" spans="1:67" ht="15">
      <c r="A16" s="7">
        <v>7</v>
      </c>
      <c r="B16" s="20" t="s">
        <v>36</v>
      </c>
      <c r="C16" s="33">
        <v>6063.8</v>
      </c>
      <c r="D16" s="21">
        <f t="shared" si="0"/>
        <v>943.7</v>
      </c>
      <c r="E16" s="2">
        <f t="shared" si="4"/>
        <v>15.562848378904318</v>
      </c>
      <c r="F16" s="21">
        <v>1276.7</v>
      </c>
      <c r="G16" s="2">
        <v>456.8</v>
      </c>
      <c r="H16" s="2">
        <f t="shared" si="5"/>
        <v>35.77974465418657</v>
      </c>
      <c r="I16" s="21">
        <v>9.1</v>
      </c>
      <c r="J16" s="2">
        <v>1.7</v>
      </c>
      <c r="K16" s="2">
        <f t="shared" si="1"/>
        <v>18.681318681318682</v>
      </c>
      <c r="L16" s="21">
        <v>0</v>
      </c>
      <c r="M16" s="2">
        <v>0</v>
      </c>
      <c r="N16" s="2" t="e">
        <f t="shared" si="6"/>
        <v>#DIV/0!</v>
      </c>
      <c r="O16" s="21">
        <v>98</v>
      </c>
      <c r="P16" s="2">
        <v>10.4</v>
      </c>
      <c r="Q16" s="2">
        <f t="shared" si="7"/>
        <v>10.612244897959185</v>
      </c>
      <c r="R16" s="23">
        <v>376</v>
      </c>
      <c r="S16" s="2">
        <v>98.9</v>
      </c>
      <c r="T16" s="2">
        <f t="shared" si="23"/>
        <v>26.303191489361705</v>
      </c>
      <c r="U16" s="23"/>
      <c r="V16" s="2"/>
      <c r="W16" s="2" t="e">
        <f t="shared" si="8"/>
        <v>#DIV/0!</v>
      </c>
      <c r="X16" s="23">
        <v>267.6</v>
      </c>
      <c r="Y16" s="2">
        <v>211.9</v>
      </c>
      <c r="Z16" s="2">
        <f t="shared" si="9"/>
        <v>79.18535127055306</v>
      </c>
      <c r="AA16" s="23">
        <v>31.3</v>
      </c>
      <c r="AB16" s="2">
        <v>8.8</v>
      </c>
      <c r="AC16" s="2">
        <f t="shared" si="10"/>
        <v>28.115015974440897</v>
      </c>
      <c r="AD16" s="2"/>
      <c r="AE16" s="2"/>
      <c r="AF16" s="2" t="e">
        <f t="shared" si="11"/>
        <v>#DIV/0!</v>
      </c>
      <c r="AG16" s="21">
        <v>0</v>
      </c>
      <c r="AH16" s="2">
        <v>0</v>
      </c>
      <c r="AI16" s="2" t="e">
        <f t="shared" si="12"/>
        <v>#DIV/0!</v>
      </c>
      <c r="AJ16" s="23">
        <v>4787.1</v>
      </c>
      <c r="AK16" s="25">
        <v>486.9</v>
      </c>
      <c r="AL16" s="2">
        <f t="shared" si="13"/>
        <v>10.17108479037413</v>
      </c>
      <c r="AM16" s="23">
        <v>490.6</v>
      </c>
      <c r="AN16" s="25">
        <v>163.5</v>
      </c>
      <c r="AO16" s="2">
        <f t="shared" si="14"/>
        <v>33.3265389319201</v>
      </c>
      <c r="AP16" s="23">
        <v>1584.7</v>
      </c>
      <c r="AQ16" s="25">
        <v>248.7</v>
      </c>
      <c r="AR16" s="2">
        <f t="shared" si="15"/>
        <v>15.693822174544076</v>
      </c>
      <c r="AS16" s="21">
        <v>6063.8</v>
      </c>
      <c r="AT16" s="26">
        <v>684.3</v>
      </c>
      <c r="AU16" s="2">
        <f t="shared" si="16"/>
        <v>11.285002803522543</v>
      </c>
      <c r="AV16" s="30">
        <v>1160.2</v>
      </c>
      <c r="AW16" s="25">
        <v>258.1</v>
      </c>
      <c r="AX16" s="2">
        <f t="shared" si="17"/>
        <v>22.24616445440441</v>
      </c>
      <c r="AY16" s="29">
        <v>1005.5</v>
      </c>
      <c r="AZ16" s="25">
        <v>238.9</v>
      </c>
      <c r="BA16" s="2">
        <f t="shared" si="2"/>
        <v>23.759323719542515</v>
      </c>
      <c r="BB16" s="21">
        <v>1655.4</v>
      </c>
      <c r="BC16" s="28">
        <v>72.9</v>
      </c>
      <c r="BD16" s="2">
        <f t="shared" si="18"/>
        <v>4.4037694816962665</v>
      </c>
      <c r="BE16" s="29">
        <v>2350.2</v>
      </c>
      <c r="BF16" s="28">
        <v>70.3</v>
      </c>
      <c r="BG16" s="2">
        <f t="shared" si="19"/>
        <v>2.991234788528636</v>
      </c>
      <c r="BH16" s="29">
        <v>805.6</v>
      </c>
      <c r="BI16" s="26">
        <v>257.2</v>
      </c>
      <c r="BJ16" s="2">
        <f t="shared" si="20"/>
        <v>31.92651439920556</v>
      </c>
      <c r="BK16" s="27">
        <f t="shared" si="3"/>
        <v>0</v>
      </c>
      <c r="BL16" s="17">
        <f t="shared" si="21"/>
        <v>259.4000000000001</v>
      </c>
      <c r="BM16" s="2" t="e">
        <f t="shared" si="22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v>6361.6</v>
      </c>
      <c r="D17" s="21">
        <f t="shared" si="0"/>
        <v>1206.9</v>
      </c>
      <c r="E17" s="2">
        <f t="shared" si="4"/>
        <v>18.97164235412475</v>
      </c>
      <c r="F17" s="21">
        <v>3983.3</v>
      </c>
      <c r="G17" s="2">
        <v>937.2</v>
      </c>
      <c r="H17" s="2">
        <f t="shared" si="5"/>
        <v>23.52823036176035</v>
      </c>
      <c r="I17" s="21">
        <v>1543.3</v>
      </c>
      <c r="J17" s="2">
        <v>441.9</v>
      </c>
      <c r="K17" s="2">
        <f t="shared" si="1"/>
        <v>28.633447806648093</v>
      </c>
      <c r="L17" s="21">
        <v>2.3</v>
      </c>
      <c r="M17" s="2">
        <v>0</v>
      </c>
      <c r="N17" s="2">
        <f t="shared" si="6"/>
        <v>0</v>
      </c>
      <c r="O17" s="21">
        <v>285</v>
      </c>
      <c r="P17" s="2">
        <v>5.1</v>
      </c>
      <c r="Q17" s="2">
        <f t="shared" si="7"/>
        <v>1.789473684210526</v>
      </c>
      <c r="R17" s="23">
        <v>1167</v>
      </c>
      <c r="S17" s="2">
        <v>193.3</v>
      </c>
      <c r="T17" s="2">
        <f t="shared" si="23"/>
        <v>16.563838903170524</v>
      </c>
      <c r="U17" s="23"/>
      <c r="V17" s="2"/>
      <c r="W17" s="2" t="e">
        <f t="shared" si="8"/>
        <v>#DIV/0!</v>
      </c>
      <c r="X17" s="23">
        <v>0</v>
      </c>
      <c r="Y17" s="2">
        <v>0</v>
      </c>
      <c r="Z17" s="2" t="e">
        <f t="shared" si="9"/>
        <v>#DIV/0!</v>
      </c>
      <c r="AA17" s="23">
        <v>0</v>
      </c>
      <c r="AB17" s="2">
        <v>0</v>
      </c>
      <c r="AC17" s="2" t="e">
        <f t="shared" si="10"/>
        <v>#DIV/0!</v>
      </c>
      <c r="AD17" s="2"/>
      <c r="AE17" s="2"/>
      <c r="AF17" s="2" t="e">
        <f t="shared" si="11"/>
        <v>#DIV/0!</v>
      </c>
      <c r="AG17" s="21">
        <v>0</v>
      </c>
      <c r="AH17" s="2">
        <v>17.7</v>
      </c>
      <c r="AI17" s="2" t="e">
        <f>AI10</f>
        <v>#DIV/0!</v>
      </c>
      <c r="AJ17" s="23">
        <v>2378.3</v>
      </c>
      <c r="AK17" s="25">
        <v>269.7</v>
      </c>
      <c r="AL17" s="2">
        <f t="shared" si="13"/>
        <v>11.34003279653534</v>
      </c>
      <c r="AM17" s="23">
        <v>0</v>
      </c>
      <c r="AN17" s="25">
        <v>0</v>
      </c>
      <c r="AO17" s="2" t="e">
        <f t="shared" si="14"/>
        <v>#DIV/0!</v>
      </c>
      <c r="AP17" s="23">
        <v>451</v>
      </c>
      <c r="AQ17" s="25">
        <v>147.1</v>
      </c>
      <c r="AR17" s="2">
        <f t="shared" si="15"/>
        <v>32.61640798226164</v>
      </c>
      <c r="AS17" s="21">
        <v>6792.3</v>
      </c>
      <c r="AT17" s="26">
        <v>1355.6</v>
      </c>
      <c r="AU17" s="2">
        <f t="shared" si="16"/>
        <v>19.957893497048126</v>
      </c>
      <c r="AV17" s="30">
        <v>1282</v>
      </c>
      <c r="AW17" s="25">
        <v>305.8</v>
      </c>
      <c r="AX17" s="2">
        <f t="shared" si="17"/>
        <v>23.853354134165368</v>
      </c>
      <c r="AY17" s="29">
        <v>1222.2</v>
      </c>
      <c r="AZ17" s="25">
        <v>305.8</v>
      </c>
      <c r="BA17" s="2">
        <f t="shared" si="2"/>
        <v>25.020454917362134</v>
      </c>
      <c r="BB17" s="21">
        <v>1893.5</v>
      </c>
      <c r="BC17" s="28">
        <v>95.7</v>
      </c>
      <c r="BD17" s="2">
        <f t="shared" si="18"/>
        <v>5.054132558753631</v>
      </c>
      <c r="BE17" s="29">
        <v>2050.7</v>
      </c>
      <c r="BF17" s="28">
        <v>477.7</v>
      </c>
      <c r="BG17" s="2">
        <f t="shared" si="19"/>
        <v>23.29448481006486</v>
      </c>
      <c r="BH17" s="29">
        <v>1472</v>
      </c>
      <c r="BI17" s="26">
        <v>450.6</v>
      </c>
      <c r="BJ17" s="2">
        <f t="shared" si="20"/>
        <v>30.611413043478265</v>
      </c>
      <c r="BK17" s="27">
        <f t="shared" si="3"/>
        <v>-430.6999999999998</v>
      </c>
      <c r="BL17" s="17">
        <f t="shared" si="21"/>
        <v>-148.69999999999982</v>
      </c>
      <c r="BM17" s="2">
        <f t="shared" si="22"/>
        <v>34.52519154864172</v>
      </c>
      <c r="BN17" s="8"/>
      <c r="BO17" s="9"/>
    </row>
    <row r="18" spans="1:67" ht="15">
      <c r="A18" s="7">
        <v>9</v>
      </c>
      <c r="B18" s="20" t="s">
        <v>38</v>
      </c>
      <c r="C18" s="33">
        <v>21791.9</v>
      </c>
      <c r="D18" s="21">
        <f t="shared" si="0"/>
        <v>2147.9</v>
      </c>
      <c r="E18" s="2">
        <f t="shared" si="4"/>
        <v>9.856414539347188</v>
      </c>
      <c r="F18" s="21">
        <v>2574.7</v>
      </c>
      <c r="G18" s="2">
        <v>541.7</v>
      </c>
      <c r="H18" s="2">
        <f t="shared" si="5"/>
        <v>21.03934438963763</v>
      </c>
      <c r="I18" s="21">
        <v>317.1</v>
      </c>
      <c r="J18" s="2">
        <v>57.9</v>
      </c>
      <c r="K18" s="2">
        <f t="shared" si="1"/>
        <v>18.259224219489116</v>
      </c>
      <c r="L18" s="21">
        <v>35.5</v>
      </c>
      <c r="M18" s="2">
        <v>15.9</v>
      </c>
      <c r="N18" s="2">
        <f t="shared" si="6"/>
        <v>44.7887323943662</v>
      </c>
      <c r="O18" s="21">
        <v>455</v>
      </c>
      <c r="P18" s="2">
        <v>18.9</v>
      </c>
      <c r="Q18" s="2">
        <f t="shared" si="7"/>
        <v>4.153846153846154</v>
      </c>
      <c r="R18" s="23">
        <v>839</v>
      </c>
      <c r="S18" s="2">
        <v>172.8</v>
      </c>
      <c r="T18" s="2">
        <f t="shared" si="23"/>
        <v>20.59594755661502</v>
      </c>
      <c r="U18" s="23"/>
      <c r="V18" s="2"/>
      <c r="W18" s="2" t="e">
        <f t="shared" si="8"/>
        <v>#DIV/0!</v>
      </c>
      <c r="X18" s="23">
        <v>49.7</v>
      </c>
      <c r="Y18" s="2">
        <v>11.3</v>
      </c>
      <c r="Z18" s="2">
        <f t="shared" si="9"/>
        <v>22.736418511066397</v>
      </c>
      <c r="AA18" s="23">
        <v>25.7</v>
      </c>
      <c r="AB18" s="2">
        <v>18.2</v>
      </c>
      <c r="AC18" s="2">
        <f t="shared" si="10"/>
        <v>70.8171206225681</v>
      </c>
      <c r="AD18" s="2"/>
      <c r="AE18" s="2"/>
      <c r="AF18" s="2" t="e">
        <f t="shared" si="11"/>
        <v>#DIV/0!</v>
      </c>
      <c r="AG18" s="21">
        <v>0</v>
      </c>
      <c r="AH18" s="2">
        <v>0</v>
      </c>
      <c r="AI18" s="2" t="e">
        <f t="shared" si="12"/>
        <v>#DIV/0!</v>
      </c>
      <c r="AJ18" s="23">
        <v>19217.2</v>
      </c>
      <c r="AK18" s="25">
        <v>1606.2</v>
      </c>
      <c r="AL18" s="2">
        <f t="shared" si="13"/>
        <v>8.358137501821284</v>
      </c>
      <c r="AM18" s="23">
        <v>4357.2</v>
      </c>
      <c r="AN18" s="25">
        <v>1452.4</v>
      </c>
      <c r="AO18" s="2">
        <f t="shared" si="14"/>
        <v>33.333333333333336</v>
      </c>
      <c r="AP18" s="23">
        <v>150</v>
      </c>
      <c r="AQ18" s="25">
        <v>0</v>
      </c>
      <c r="AR18" s="2">
        <f t="shared" si="15"/>
        <v>0</v>
      </c>
      <c r="AS18" s="21">
        <v>22191</v>
      </c>
      <c r="AT18" s="26">
        <v>1558.1</v>
      </c>
      <c r="AU18" s="2">
        <f t="shared" si="16"/>
        <v>7.0213149475012395</v>
      </c>
      <c r="AV18" s="30">
        <v>1782.3</v>
      </c>
      <c r="AW18" s="25">
        <v>243.7</v>
      </c>
      <c r="AX18" s="2">
        <f t="shared" si="17"/>
        <v>13.673343432643215</v>
      </c>
      <c r="AY18" s="29">
        <v>1700.7</v>
      </c>
      <c r="AZ18" s="25">
        <v>243.7</v>
      </c>
      <c r="BA18" s="2">
        <f t="shared" si="2"/>
        <v>14.329393779032163</v>
      </c>
      <c r="BB18" s="21">
        <v>4250.4</v>
      </c>
      <c r="BC18" s="28">
        <v>185.9</v>
      </c>
      <c r="BD18" s="2">
        <f t="shared" si="18"/>
        <v>4.373706004140788</v>
      </c>
      <c r="BE18" s="29">
        <v>4434.3</v>
      </c>
      <c r="BF18" s="28">
        <v>353.1</v>
      </c>
      <c r="BG18" s="2">
        <f t="shared" si="19"/>
        <v>7.962925377173398</v>
      </c>
      <c r="BH18" s="29">
        <v>10685</v>
      </c>
      <c r="BI18" s="26">
        <v>731.9</v>
      </c>
      <c r="BJ18" s="2">
        <f t="shared" si="20"/>
        <v>6.849789424426767</v>
      </c>
      <c r="BK18" s="27">
        <f t="shared" si="3"/>
        <v>-399.09999999999854</v>
      </c>
      <c r="BL18" s="17">
        <f t="shared" si="21"/>
        <v>589.8000000000002</v>
      </c>
      <c r="BM18" s="2">
        <f t="shared" si="22"/>
        <v>-147.78251064896074</v>
      </c>
      <c r="BN18" s="8"/>
      <c r="BO18" s="9"/>
    </row>
    <row r="19" spans="1:67" ht="15">
      <c r="A19" s="7">
        <v>10</v>
      </c>
      <c r="B19" s="20" t="s">
        <v>39</v>
      </c>
      <c r="C19" s="33">
        <v>5732.4</v>
      </c>
      <c r="D19" s="21">
        <f t="shared" si="0"/>
        <v>978.3</v>
      </c>
      <c r="E19" s="2">
        <f t="shared" si="4"/>
        <v>17.066150303537786</v>
      </c>
      <c r="F19" s="21">
        <v>1338</v>
      </c>
      <c r="G19" s="2">
        <v>246</v>
      </c>
      <c r="H19" s="2">
        <f t="shared" si="5"/>
        <v>18.385650224215247</v>
      </c>
      <c r="I19" s="21">
        <v>39</v>
      </c>
      <c r="J19" s="2">
        <v>10.4</v>
      </c>
      <c r="K19" s="2">
        <f t="shared" si="1"/>
        <v>26.666666666666668</v>
      </c>
      <c r="L19" s="21">
        <v>1.6</v>
      </c>
      <c r="M19" s="2">
        <v>0.4</v>
      </c>
      <c r="N19" s="2">
        <f t="shared" si="6"/>
        <v>25</v>
      </c>
      <c r="O19" s="21">
        <v>69</v>
      </c>
      <c r="P19" s="2">
        <v>2</v>
      </c>
      <c r="Q19" s="2">
        <f t="shared" si="7"/>
        <v>2.898550724637681</v>
      </c>
      <c r="R19" s="23">
        <v>306</v>
      </c>
      <c r="S19" s="2">
        <v>24.6</v>
      </c>
      <c r="T19" s="2">
        <f t="shared" si="23"/>
        <v>8.03921568627451</v>
      </c>
      <c r="U19" s="23"/>
      <c r="V19" s="2"/>
      <c r="W19" s="2" t="e">
        <f t="shared" si="8"/>
        <v>#DIV/0!</v>
      </c>
      <c r="X19" s="23">
        <v>200</v>
      </c>
      <c r="Y19" s="2">
        <v>18.8</v>
      </c>
      <c r="Z19" s="2">
        <f t="shared" si="9"/>
        <v>9.4</v>
      </c>
      <c r="AA19" s="23">
        <v>5.3</v>
      </c>
      <c r="AB19" s="2">
        <v>0</v>
      </c>
      <c r="AC19" s="2">
        <f t="shared" si="10"/>
        <v>0</v>
      </c>
      <c r="AD19" s="2"/>
      <c r="AE19" s="2"/>
      <c r="AF19" s="2" t="e">
        <f t="shared" si="11"/>
        <v>#DIV/0!</v>
      </c>
      <c r="AG19" s="21">
        <v>0</v>
      </c>
      <c r="AH19" s="2">
        <v>0</v>
      </c>
      <c r="AI19" s="2" t="e">
        <f t="shared" si="12"/>
        <v>#DIV/0!</v>
      </c>
      <c r="AJ19" s="23">
        <v>4394.5</v>
      </c>
      <c r="AK19" s="25">
        <v>732.3</v>
      </c>
      <c r="AL19" s="2">
        <f t="shared" si="13"/>
        <v>16.66401183297303</v>
      </c>
      <c r="AM19" s="23">
        <v>1194.2</v>
      </c>
      <c r="AN19" s="25">
        <v>398.1</v>
      </c>
      <c r="AO19" s="2">
        <f t="shared" si="14"/>
        <v>33.33612460224418</v>
      </c>
      <c r="AP19" s="23">
        <v>855.7</v>
      </c>
      <c r="AQ19" s="25">
        <v>260.7</v>
      </c>
      <c r="AR19" s="2">
        <f t="shared" si="15"/>
        <v>30.466284912936775</v>
      </c>
      <c r="AS19" s="21">
        <v>5891.7</v>
      </c>
      <c r="AT19" s="26">
        <v>1004.1</v>
      </c>
      <c r="AU19" s="2">
        <f t="shared" si="16"/>
        <v>17.04261927796731</v>
      </c>
      <c r="AV19" s="30">
        <v>1193.7</v>
      </c>
      <c r="AW19" s="25">
        <v>276.2</v>
      </c>
      <c r="AX19" s="2">
        <f t="shared" si="17"/>
        <v>23.138141911703105</v>
      </c>
      <c r="AY19" s="29">
        <v>1068</v>
      </c>
      <c r="AZ19" s="25">
        <v>275.2</v>
      </c>
      <c r="BA19" s="2">
        <f t="shared" si="2"/>
        <v>25.767790262172284</v>
      </c>
      <c r="BB19" s="21">
        <v>1075.8</v>
      </c>
      <c r="BC19" s="28">
        <v>61.6</v>
      </c>
      <c r="BD19" s="2">
        <f t="shared" si="18"/>
        <v>5.72597137014315</v>
      </c>
      <c r="BE19" s="29">
        <v>2321</v>
      </c>
      <c r="BF19" s="28">
        <v>249.4</v>
      </c>
      <c r="BG19" s="2">
        <f t="shared" si="19"/>
        <v>10.74536837570013</v>
      </c>
      <c r="BH19" s="29">
        <v>1208</v>
      </c>
      <c r="BI19" s="26">
        <v>394.3</v>
      </c>
      <c r="BJ19" s="2">
        <f t="shared" si="20"/>
        <v>32.64072847682119</v>
      </c>
      <c r="BK19" s="27">
        <f t="shared" si="3"/>
        <v>-159.30000000000018</v>
      </c>
      <c r="BL19" s="17">
        <f t="shared" si="21"/>
        <v>-25.800000000000068</v>
      </c>
      <c r="BM19" s="2">
        <f t="shared" si="22"/>
        <v>16.195856873823</v>
      </c>
      <c r="BN19" s="8"/>
      <c r="BO19" s="9"/>
    </row>
    <row r="20" spans="1:67" ht="15">
      <c r="A20" s="7">
        <v>11</v>
      </c>
      <c r="B20" s="20" t="s">
        <v>40</v>
      </c>
      <c r="C20" s="21">
        <v>4988.9</v>
      </c>
      <c r="D20" s="21">
        <f t="shared" si="0"/>
        <v>882.6999999999999</v>
      </c>
      <c r="E20" s="2">
        <f t="shared" si="4"/>
        <v>17.693279079556614</v>
      </c>
      <c r="F20" s="21">
        <v>1174.8</v>
      </c>
      <c r="G20" s="2">
        <v>251.4</v>
      </c>
      <c r="H20" s="2">
        <f t="shared" si="5"/>
        <v>21.39938712972421</v>
      </c>
      <c r="I20" s="21">
        <v>9.7</v>
      </c>
      <c r="J20" s="2">
        <v>2.8</v>
      </c>
      <c r="K20" s="2">
        <f t="shared" si="1"/>
        <v>28.865979381443303</v>
      </c>
      <c r="L20" s="21">
        <v>0.9</v>
      </c>
      <c r="M20" s="2">
        <v>0.9</v>
      </c>
      <c r="N20" s="2">
        <f t="shared" si="6"/>
        <v>100</v>
      </c>
      <c r="O20" s="21">
        <v>143</v>
      </c>
      <c r="P20" s="2">
        <v>0.8</v>
      </c>
      <c r="Q20" s="2">
        <f t="shared" si="7"/>
        <v>0.5594405594405595</v>
      </c>
      <c r="R20" s="23">
        <v>352</v>
      </c>
      <c r="S20" s="2">
        <v>37.6</v>
      </c>
      <c r="T20" s="2">
        <f t="shared" si="23"/>
        <v>10.681818181818183</v>
      </c>
      <c r="U20" s="23"/>
      <c r="V20" s="2"/>
      <c r="W20" s="2" t="e">
        <f t="shared" si="8"/>
        <v>#DIV/0!</v>
      </c>
      <c r="X20" s="23">
        <v>21.1</v>
      </c>
      <c r="Y20" s="2">
        <v>0</v>
      </c>
      <c r="Z20" s="2">
        <f t="shared" si="9"/>
        <v>0</v>
      </c>
      <c r="AA20" s="23">
        <v>27.7</v>
      </c>
      <c r="AB20" s="2">
        <v>9.2</v>
      </c>
      <c r="AC20" s="2">
        <f t="shared" si="10"/>
        <v>33.2129963898917</v>
      </c>
      <c r="AD20" s="2"/>
      <c r="AE20" s="2"/>
      <c r="AF20" s="2" t="e">
        <f t="shared" si="11"/>
        <v>#DIV/0!</v>
      </c>
      <c r="AG20" s="21">
        <v>0</v>
      </c>
      <c r="AH20" s="2">
        <v>0</v>
      </c>
      <c r="AI20" s="2" t="e">
        <f t="shared" si="12"/>
        <v>#DIV/0!</v>
      </c>
      <c r="AJ20" s="23">
        <v>3814.1</v>
      </c>
      <c r="AK20" s="25">
        <v>631.3</v>
      </c>
      <c r="AL20" s="2">
        <f t="shared" si="13"/>
        <v>16.551742219658635</v>
      </c>
      <c r="AM20" s="23">
        <v>1542.3</v>
      </c>
      <c r="AN20" s="25">
        <v>514.1</v>
      </c>
      <c r="AO20" s="2">
        <f t="shared" si="14"/>
        <v>33.333333333333336</v>
      </c>
      <c r="AP20" s="23">
        <v>159.6</v>
      </c>
      <c r="AQ20" s="25">
        <v>50.6</v>
      </c>
      <c r="AR20" s="2">
        <f t="shared" si="15"/>
        <v>31.704260651629074</v>
      </c>
      <c r="AS20" s="21">
        <v>5138.9</v>
      </c>
      <c r="AT20" s="26">
        <v>699.8</v>
      </c>
      <c r="AU20" s="2">
        <f t="shared" si="16"/>
        <v>13.617700286053436</v>
      </c>
      <c r="AV20" s="30">
        <v>1269.3</v>
      </c>
      <c r="AW20" s="25">
        <v>353.1</v>
      </c>
      <c r="AX20" s="2">
        <f t="shared" si="17"/>
        <v>27.81848262822028</v>
      </c>
      <c r="AY20" s="29">
        <v>1216.7</v>
      </c>
      <c r="AZ20" s="25">
        <v>353.1</v>
      </c>
      <c r="BA20" s="2">
        <f t="shared" si="2"/>
        <v>29.021122708966878</v>
      </c>
      <c r="BB20" s="21">
        <v>2383.2</v>
      </c>
      <c r="BC20" s="28">
        <v>0</v>
      </c>
      <c r="BD20" s="2">
        <f t="shared" si="18"/>
        <v>0</v>
      </c>
      <c r="BE20" s="29">
        <v>503</v>
      </c>
      <c r="BF20" s="28">
        <v>164.4</v>
      </c>
      <c r="BG20" s="2">
        <f t="shared" si="19"/>
        <v>32.68389662027833</v>
      </c>
      <c r="BH20" s="29">
        <v>893.1</v>
      </c>
      <c r="BI20" s="26">
        <v>156.6</v>
      </c>
      <c r="BJ20" s="2">
        <f t="shared" si="20"/>
        <v>17.534430634867316</v>
      </c>
      <c r="BK20" s="27">
        <f t="shared" si="3"/>
        <v>-150</v>
      </c>
      <c r="BL20" s="17">
        <f t="shared" si="21"/>
        <v>182.89999999999998</v>
      </c>
      <c r="BM20" s="2">
        <f t="shared" si="22"/>
        <v>-121.93333333333331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v>26090</v>
      </c>
      <c r="D21" s="21">
        <f t="shared" si="0"/>
        <v>1322.3</v>
      </c>
      <c r="E21" s="2">
        <f t="shared" si="4"/>
        <v>5.068225373706401</v>
      </c>
      <c r="F21" s="21">
        <v>1741.8</v>
      </c>
      <c r="G21" s="2">
        <v>311.4</v>
      </c>
      <c r="H21" s="2">
        <f t="shared" si="5"/>
        <v>17.878057182225284</v>
      </c>
      <c r="I21" s="21">
        <v>56.7</v>
      </c>
      <c r="J21" s="2">
        <v>17.5</v>
      </c>
      <c r="K21" s="2">
        <f t="shared" si="1"/>
        <v>30.864197530864196</v>
      </c>
      <c r="L21" s="21">
        <v>4</v>
      </c>
      <c r="M21" s="2">
        <v>0.2</v>
      </c>
      <c r="N21" s="2">
        <f t="shared" si="6"/>
        <v>5</v>
      </c>
      <c r="O21" s="21">
        <v>237</v>
      </c>
      <c r="P21" s="2">
        <v>12.3</v>
      </c>
      <c r="Q21" s="2">
        <f t="shared" si="7"/>
        <v>5.18987341772152</v>
      </c>
      <c r="R21" s="23">
        <v>818</v>
      </c>
      <c r="S21" s="2">
        <v>99.1</v>
      </c>
      <c r="T21" s="2">
        <f t="shared" si="23"/>
        <v>12.114914425427873</v>
      </c>
      <c r="U21" s="23"/>
      <c r="V21" s="2"/>
      <c r="W21" s="2" t="e">
        <f t="shared" si="8"/>
        <v>#DIV/0!</v>
      </c>
      <c r="X21" s="23">
        <v>0</v>
      </c>
      <c r="Y21" s="2">
        <v>0</v>
      </c>
      <c r="Z21" s="2" t="e">
        <f t="shared" si="9"/>
        <v>#DIV/0!</v>
      </c>
      <c r="AA21" s="23">
        <v>38.9</v>
      </c>
      <c r="AB21" s="2">
        <v>12</v>
      </c>
      <c r="AC21" s="2">
        <f t="shared" si="10"/>
        <v>30.848329048843187</v>
      </c>
      <c r="AD21" s="2"/>
      <c r="AE21" s="2"/>
      <c r="AF21" s="2" t="e">
        <f t="shared" si="11"/>
        <v>#DIV/0!</v>
      </c>
      <c r="AG21" s="21">
        <v>0</v>
      </c>
      <c r="AH21" s="2">
        <v>0</v>
      </c>
      <c r="AI21" s="2" t="e">
        <f t="shared" si="12"/>
        <v>#DIV/0!</v>
      </c>
      <c r="AJ21" s="23">
        <v>24348.2</v>
      </c>
      <c r="AK21" s="25">
        <v>1010.9</v>
      </c>
      <c r="AL21" s="2">
        <f t="shared" si="13"/>
        <v>4.151846953778924</v>
      </c>
      <c r="AM21" s="23">
        <v>2629.3</v>
      </c>
      <c r="AN21" s="25">
        <v>876.4</v>
      </c>
      <c r="AO21" s="2">
        <f t="shared" si="14"/>
        <v>33.33206556878257</v>
      </c>
      <c r="AP21" s="23">
        <v>1440.2</v>
      </c>
      <c r="AQ21" s="25">
        <v>0</v>
      </c>
      <c r="AR21" s="2">
        <f t="shared" si="15"/>
        <v>0</v>
      </c>
      <c r="AS21" s="21">
        <v>26090</v>
      </c>
      <c r="AT21" s="26">
        <v>938.4</v>
      </c>
      <c r="AU21" s="2">
        <f t="shared" si="16"/>
        <v>3.5967803756228443</v>
      </c>
      <c r="AV21" s="30">
        <v>1560.5</v>
      </c>
      <c r="AW21" s="25">
        <v>340.6</v>
      </c>
      <c r="AX21" s="2">
        <f t="shared" si="17"/>
        <v>21.82633771227171</v>
      </c>
      <c r="AY21" s="29">
        <v>1352.6</v>
      </c>
      <c r="AZ21" s="25">
        <v>340.6</v>
      </c>
      <c r="BA21" s="2">
        <f t="shared" si="2"/>
        <v>25.1811326334467</v>
      </c>
      <c r="BB21" s="21">
        <v>6533</v>
      </c>
      <c r="BC21" s="28">
        <v>74.5</v>
      </c>
      <c r="BD21" s="2">
        <f t="shared" si="18"/>
        <v>1.14036430430124</v>
      </c>
      <c r="BE21" s="29">
        <v>16932</v>
      </c>
      <c r="BF21" s="28">
        <v>139.9</v>
      </c>
      <c r="BG21" s="2">
        <f t="shared" si="19"/>
        <v>0.8262461611150484</v>
      </c>
      <c r="BH21" s="29">
        <v>969.4</v>
      </c>
      <c r="BI21" s="26">
        <v>359.6</v>
      </c>
      <c r="BJ21" s="2">
        <f t="shared" si="20"/>
        <v>37.095110377553134</v>
      </c>
      <c r="BK21" s="27">
        <f t="shared" si="3"/>
        <v>0</v>
      </c>
      <c r="BL21" s="17">
        <f t="shared" si="21"/>
        <v>383.9</v>
      </c>
      <c r="BM21" s="2" t="e">
        <f t="shared" si="22"/>
        <v>#DIV/0!</v>
      </c>
      <c r="BN21" s="8"/>
      <c r="BO21" s="9"/>
    </row>
    <row r="22" spans="1:67" ht="15">
      <c r="A22" s="7">
        <v>13</v>
      </c>
      <c r="B22" s="20" t="s">
        <v>42</v>
      </c>
      <c r="C22" s="33">
        <v>11404</v>
      </c>
      <c r="D22" s="21">
        <f t="shared" si="0"/>
        <v>1233.6</v>
      </c>
      <c r="E22" s="2">
        <f t="shared" si="4"/>
        <v>10.817257102770956</v>
      </c>
      <c r="F22" s="21">
        <v>2699.7</v>
      </c>
      <c r="G22" s="2">
        <v>587</v>
      </c>
      <c r="H22" s="2">
        <f t="shared" si="5"/>
        <v>21.743156647034855</v>
      </c>
      <c r="I22" s="21">
        <v>273.8</v>
      </c>
      <c r="J22" s="2">
        <v>68.7</v>
      </c>
      <c r="K22" s="2">
        <f t="shared" si="1"/>
        <v>25.091307523739957</v>
      </c>
      <c r="L22" s="21">
        <v>0</v>
      </c>
      <c r="M22" s="2">
        <v>0</v>
      </c>
      <c r="N22" s="2" t="e">
        <f t="shared" si="6"/>
        <v>#DIV/0!</v>
      </c>
      <c r="O22" s="21">
        <v>166</v>
      </c>
      <c r="P22" s="2">
        <v>7.6</v>
      </c>
      <c r="Q22" s="2">
        <f t="shared" si="7"/>
        <v>4.578313253012048</v>
      </c>
      <c r="R22" s="23">
        <v>926</v>
      </c>
      <c r="S22" s="2">
        <v>186.6</v>
      </c>
      <c r="T22" s="2">
        <f t="shared" si="23"/>
        <v>20.151187904967603</v>
      </c>
      <c r="U22" s="23"/>
      <c r="V22" s="2"/>
      <c r="W22" s="2" t="e">
        <f t="shared" si="8"/>
        <v>#DIV/0!</v>
      </c>
      <c r="X22" s="23">
        <v>362.3</v>
      </c>
      <c r="Y22" s="2">
        <v>99.7</v>
      </c>
      <c r="Z22" s="2">
        <f t="shared" si="9"/>
        <v>27.518630968810378</v>
      </c>
      <c r="AA22" s="23">
        <v>27.4</v>
      </c>
      <c r="AB22" s="2">
        <v>0</v>
      </c>
      <c r="AC22" s="2">
        <f t="shared" si="10"/>
        <v>0</v>
      </c>
      <c r="AD22" s="2"/>
      <c r="AE22" s="2"/>
      <c r="AF22" s="2" t="e">
        <f t="shared" si="11"/>
        <v>#DIV/0!</v>
      </c>
      <c r="AG22" s="21">
        <v>76.2</v>
      </c>
      <c r="AH22" s="2">
        <v>0</v>
      </c>
      <c r="AI22" s="2">
        <f t="shared" si="12"/>
        <v>0</v>
      </c>
      <c r="AJ22" s="23">
        <v>8704.3</v>
      </c>
      <c r="AK22" s="25">
        <v>646.6</v>
      </c>
      <c r="AL22" s="2">
        <f t="shared" si="13"/>
        <v>7.428512344473422</v>
      </c>
      <c r="AM22" s="23">
        <v>1669.3</v>
      </c>
      <c r="AN22" s="25">
        <v>556.4</v>
      </c>
      <c r="AO22" s="2">
        <f t="shared" si="14"/>
        <v>33.331336488348406</v>
      </c>
      <c r="AP22" s="23">
        <v>92.3</v>
      </c>
      <c r="AQ22" s="25">
        <v>0</v>
      </c>
      <c r="AR22" s="2">
        <f t="shared" si="15"/>
        <v>0</v>
      </c>
      <c r="AS22" s="21">
        <v>11850</v>
      </c>
      <c r="AT22" s="26">
        <v>1368.8</v>
      </c>
      <c r="AU22" s="2">
        <f t="shared" si="16"/>
        <v>11.551054852320675</v>
      </c>
      <c r="AV22" s="30">
        <v>1667</v>
      </c>
      <c r="AW22" s="25">
        <v>397.2</v>
      </c>
      <c r="AX22" s="2">
        <f t="shared" si="17"/>
        <v>23.827234553089383</v>
      </c>
      <c r="AY22" s="29">
        <v>1477.2</v>
      </c>
      <c r="AZ22" s="25">
        <v>375.9</v>
      </c>
      <c r="BA22" s="2">
        <f t="shared" si="2"/>
        <v>25.446791226645</v>
      </c>
      <c r="BB22" s="21">
        <v>7390.1</v>
      </c>
      <c r="BC22" s="28">
        <v>66.9</v>
      </c>
      <c r="BD22" s="2">
        <f t="shared" si="18"/>
        <v>0.9052651520277127</v>
      </c>
      <c r="BE22" s="29">
        <v>802.1</v>
      </c>
      <c r="BF22" s="28">
        <v>124.4</v>
      </c>
      <c r="BG22" s="2">
        <f t="shared" si="19"/>
        <v>15.509288118688444</v>
      </c>
      <c r="BH22" s="29">
        <v>1895.9</v>
      </c>
      <c r="BI22" s="26">
        <v>754.7</v>
      </c>
      <c r="BJ22" s="2">
        <f t="shared" si="20"/>
        <v>39.80695184345166</v>
      </c>
      <c r="BK22" s="27">
        <f t="shared" si="3"/>
        <v>-446</v>
      </c>
      <c r="BL22" s="17">
        <f t="shared" si="21"/>
        <v>-135.20000000000005</v>
      </c>
      <c r="BM22" s="2">
        <f t="shared" si="22"/>
        <v>30.313901345291487</v>
      </c>
      <c r="BN22" s="8"/>
      <c r="BO22" s="9"/>
    </row>
    <row r="23" spans="1:67" ht="15">
      <c r="A23" s="7">
        <v>14</v>
      </c>
      <c r="B23" s="20" t="s">
        <v>43</v>
      </c>
      <c r="C23" s="33">
        <v>5250.4</v>
      </c>
      <c r="D23" s="21">
        <f t="shared" si="0"/>
        <v>1076.7</v>
      </c>
      <c r="E23" s="2">
        <f t="shared" si="4"/>
        <v>20.507008989791256</v>
      </c>
      <c r="F23" s="21">
        <v>2142.2</v>
      </c>
      <c r="G23" s="2">
        <v>472.8</v>
      </c>
      <c r="H23" s="2">
        <f t="shared" si="5"/>
        <v>22.070768368966483</v>
      </c>
      <c r="I23" s="21">
        <v>56</v>
      </c>
      <c r="J23" s="2">
        <v>17.6</v>
      </c>
      <c r="K23" s="2">
        <f t="shared" si="1"/>
        <v>31.428571428571434</v>
      </c>
      <c r="L23" s="21">
        <v>58.7</v>
      </c>
      <c r="M23" s="2">
        <v>16.9</v>
      </c>
      <c r="N23" s="2">
        <f t="shared" si="6"/>
        <v>28.790459965928445</v>
      </c>
      <c r="O23" s="21">
        <v>104</v>
      </c>
      <c r="P23" s="2">
        <v>10.3</v>
      </c>
      <c r="Q23" s="2">
        <f t="shared" si="7"/>
        <v>9.903846153846155</v>
      </c>
      <c r="R23" s="23">
        <v>401</v>
      </c>
      <c r="S23" s="2">
        <v>22</v>
      </c>
      <c r="T23" s="2">
        <f t="shared" si="23"/>
        <v>5.486284289276807</v>
      </c>
      <c r="U23" s="23"/>
      <c r="V23" s="2"/>
      <c r="W23" s="2" t="e">
        <f t="shared" si="8"/>
        <v>#DIV/0!</v>
      </c>
      <c r="X23" s="23">
        <v>490</v>
      </c>
      <c r="Y23" s="2">
        <v>151</v>
      </c>
      <c r="Z23" s="2">
        <f t="shared" si="9"/>
        <v>30.816326530612244</v>
      </c>
      <c r="AA23" s="23">
        <v>0</v>
      </c>
      <c r="AB23" s="2">
        <v>0</v>
      </c>
      <c r="AC23" s="2" t="e">
        <f t="shared" si="10"/>
        <v>#DIV/0!</v>
      </c>
      <c r="AD23" s="2"/>
      <c r="AE23" s="2"/>
      <c r="AF23" s="2" t="e">
        <f t="shared" si="11"/>
        <v>#DIV/0!</v>
      </c>
      <c r="AG23" s="21">
        <v>0</v>
      </c>
      <c r="AH23" s="2">
        <v>0</v>
      </c>
      <c r="AI23" s="2" t="e">
        <f t="shared" si="12"/>
        <v>#DIV/0!</v>
      </c>
      <c r="AJ23" s="23">
        <v>3108.2</v>
      </c>
      <c r="AK23" s="25">
        <v>603.9</v>
      </c>
      <c r="AL23" s="2">
        <f t="shared" si="13"/>
        <v>19.429251656907535</v>
      </c>
      <c r="AM23" s="23">
        <v>1166.4</v>
      </c>
      <c r="AN23" s="25">
        <v>388.8</v>
      </c>
      <c r="AO23" s="2">
        <f t="shared" si="14"/>
        <v>33.33333333333333</v>
      </c>
      <c r="AP23" s="23">
        <v>379.1</v>
      </c>
      <c r="AQ23" s="25">
        <v>140.2</v>
      </c>
      <c r="AR23" s="2">
        <f t="shared" si="15"/>
        <v>36.98232656291216</v>
      </c>
      <c r="AS23" s="21">
        <v>5446.3</v>
      </c>
      <c r="AT23" s="26">
        <v>1003.1</v>
      </c>
      <c r="AU23" s="2">
        <f t="shared" si="16"/>
        <v>18.418008556267555</v>
      </c>
      <c r="AV23" s="30">
        <v>1540</v>
      </c>
      <c r="AW23" s="25">
        <v>391.1</v>
      </c>
      <c r="AX23" s="2">
        <f t="shared" si="17"/>
        <v>25.3961038961039</v>
      </c>
      <c r="AY23" s="29">
        <v>1347.3</v>
      </c>
      <c r="AZ23" s="25">
        <v>384.8</v>
      </c>
      <c r="BA23" s="2">
        <f t="shared" si="2"/>
        <v>28.56082535441253</v>
      </c>
      <c r="BB23" s="21">
        <v>1579.2</v>
      </c>
      <c r="BC23" s="28">
        <v>56.3</v>
      </c>
      <c r="BD23" s="2">
        <f t="shared" si="18"/>
        <v>3.5650962512664632</v>
      </c>
      <c r="BE23" s="29">
        <v>1161</v>
      </c>
      <c r="BF23" s="28">
        <v>136.7</v>
      </c>
      <c r="BG23" s="2">
        <f t="shared" si="19"/>
        <v>11.77433247200689</v>
      </c>
      <c r="BH23" s="29">
        <v>1071.7</v>
      </c>
      <c r="BI23" s="26">
        <v>393.4</v>
      </c>
      <c r="BJ23" s="2">
        <f t="shared" si="20"/>
        <v>36.70803396472893</v>
      </c>
      <c r="BK23" s="27">
        <f t="shared" si="3"/>
        <v>-195.90000000000055</v>
      </c>
      <c r="BL23" s="17">
        <f t="shared" si="21"/>
        <v>73.60000000000002</v>
      </c>
      <c r="BM23" s="2">
        <f t="shared" si="22"/>
        <v>-37.57018887187331</v>
      </c>
      <c r="BN23" s="8"/>
      <c r="BO23" s="9"/>
    </row>
    <row r="24" spans="1:67" ht="15">
      <c r="A24" s="7">
        <v>15</v>
      </c>
      <c r="B24" s="20" t="s">
        <v>44</v>
      </c>
      <c r="C24" s="33">
        <v>125077.5</v>
      </c>
      <c r="D24" s="21">
        <f t="shared" si="0"/>
        <v>10135.5</v>
      </c>
      <c r="E24" s="2">
        <f t="shared" si="4"/>
        <v>8.103375906937698</v>
      </c>
      <c r="F24" s="21">
        <v>41027.8</v>
      </c>
      <c r="G24" s="2">
        <v>8659.8</v>
      </c>
      <c r="H24" s="2">
        <f t="shared" si="5"/>
        <v>21.10715173613988</v>
      </c>
      <c r="I24" s="21">
        <v>20389</v>
      </c>
      <c r="J24" s="2">
        <v>5313</v>
      </c>
      <c r="K24" s="2">
        <f t="shared" si="1"/>
        <v>26.05816862033449</v>
      </c>
      <c r="L24" s="21">
        <v>3.7</v>
      </c>
      <c r="M24" s="2">
        <v>3</v>
      </c>
      <c r="N24" s="2">
        <f t="shared" si="6"/>
        <v>81.08108108108108</v>
      </c>
      <c r="O24" s="21">
        <v>2742</v>
      </c>
      <c r="P24" s="2">
        <v>160.7</v>
      </c>
      <c r="Q24" s="2">
        <f t="shared" si="7"/>
        <v>5.860685630926331</v>
      </c>
      <c r="R24" s="23">
        <v>8200</v>
      </c>
      <c r="S24" s="2">
        <v>1940</v>
      </c>
      <c r="T24" s="2">
        <f t="shared" si="23"/>
        <v>23.65853658536585</v>
      </c>
      <c r="U24" s="23">
        <v>2000</v>
      </c>
      <c r="V24" s="2">
        <v>674.7</v>
      </c>
      <c r="W24" s="2">
        <f t="shared" si="8"/>
        <v>33.73500000000001</v>
      </c>
      <c r="X24" s="23">
        <v>2600</v>
      </c>
      <c r="Y24" s="2">
        <v>50.9</v>
      </c>
      <c r="Z24" s="2">
        <f t="shared" si="9"/>
        <v>1.9576923076923074</v>
      </c>
      <c r="AA24" s="23">
        <v>1073</v>
      </c>
      <c r="AB24" s="2">
        <v>0</v>
      </c>
      <c r="AC24" s="2">
        <f t="shared" si="10"/>
        <v>0</v>
      </c>
      <c r="AD24" s="2"/>
      <c r="AE24" s="2"/>
      <c r="AF24" s="2" t="e">
        <f t="shared" si="11"/>
        <v>#DIV/0!</v>
      </c>
      <c r="AG24" s="21">
        <v>367.6</v>
      </c>
      <c r="AH24" s="2">
        <v>113.6</v>
      </c>
      <c r="AI24" s="2">
        <f t="shared" si="12"/>
        <v>30.9031556039173</v>
      </c>
      <c r="AJ24" s="23">
        <v>84049.7</v>
      </c>
      <c r="AK24" s="25">
        <v>1475.7</v>
      </c>
      <c r="AL24" s="2">
        <f t="shared" si="13"/>
        <v>1.7557468973714363</v>
      </c>
      <c r="AM24" s="23">
        <v>2607.9</v>
      </c>
      <c r="AN24" s="25">
        <v>869.3</v>
      </c>
      <c r="AO24" s="2">
        <f t="shared" si="14"/>
        <v>33.33333333333333</v>
      </c>
      <c r="AP24" s="23">
        <v>4244</v>
      </c>
      <c r="AQ24" s="25">
        <v>0</v>
      </c>
      <c r="AR24" s="2">
        <f t="shared" si="15"/>
        <v>0</v>
      </c>
      <c r="AS24" s="21">
        <v>127464.2</v>
      </c>
      <c r="AT24" s="26">
        <v>12040.2</v>
      </c>
      <c r="AU24" s="2">
        <f t="shared" si="16"/>
        <v>9.445946391222007</v>
      </c>
      <c r="AV24" s="30">
        <v>5098.8</v>
      </c>
      <c r="AW24" s="25">
        <v>1049.3</v>
      </c>
      <c r="AX24" s="2">
        <f t="shared" si="17"/>
        <v>20.57935200439319</v>
      </c>
      <c r="AY24" s="29">
        <v>2904.4</v>
      </c>
      <c r="AZ24" s="25">
        <v>979.5</v>
      </c>
      <c r="BA24" s="2">
        <f t="shared" si="2"/>
        <v>33.72469356837901</v>
      </c>
      <c r="BB24" s="21">
        <v>13381</v>
      </c>
      <c r="BC24" s="28">
        <v>1715.8</v>
      </c>
      <c r="BD24" s="2">
        <f t="shared" si="18"/>
        <v>12.822658994096106</v>
      </c>
      <c r="BE24" s="29">
        <v>99980.5</v>
      </c>
      <c r="BF24" s="28">
        <v>8100.2</v>
      </c>
      <c r="BG24" s="2">
        <f t="shared" si="19"/>
        <v>8.101779847070178</v>
      </c>
      <c r="BH24" s="29">
        <v>7517.9</v>
      </c>
      <c r="BI24" s="26">
        <v>1153.7</v>
      </c>
      <c r="BJ24" s="2">
        <f t="shared" si="20"/>
        <v>15.346040782665375</v>
      </c>
      <c r="BK24" s="27">
        <f t="shared" si="3"/>
        <v>-2386.699999999997</v>
      </c>
      <c r="BL24" s="17">
        <f t="shared" si="21"/>
        <v>-1904.7000000000007</v>
      </c>
      <c r="BM24" s="2">
        <f t="shared" si="22"/>
        <v>79.80475133028881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v>6468.2</v>
      </c>
      <c r="D25" s="21">
        <f t="shared" si="0"/>
        <v>1117.1</v>
      </c>
      <c r="E25" s="2">
        <f t="shared" si="4"/>
        <v>17.270647166135863</v>
      </c>
      <c r="F25" s="21">
        <v>1958.1</v>
      </c>
      <c r="G25" s="2">
        <v>495.5</v>
      </c>
      <c r="H25" s="2">
        <f t="shared" si="5"/>
        <v>25.305142740411625</v>
      </c>
      <c r="I25" s="21">
        <v>65.2</v>
      </c>
      <c r="J25" s="2">
        <v>19</v>
      </c>
      <c r="K25" s="2">
        <f t="shared" si="1"/>
        <v>29.141104294478527</v>
      </c>
      <c r="L25" s="21">
        <v>1.7</v>
      </c>
      <c r="M25" s="2">
        <v>0.1</v>
      </c>
      <c r="N25" s="2">
        <f t="shared" si="6"/>
        <v>5.882352941176471</v>
      </c>
      <c r="O25" s="21">
        <v>207</v>
      </c>
      <c r="P25" s="2">
        <v>1.5</v>
      </c>
      <c r="Q25" s="2">
        <f t="shared" si="7"/>
        <v>0.7246376811594203</v>
      </c>
      <c r="R25" s="23">
        <v>624</v>
      </c>
      <c r="S25" s="2">
        <v>38.5</v>
      </c>
      <c r="T25" s="2">
        <f t="shared" si="23"/>
        <v>6.169871794871796</v>
      </c>
      <c r="U25" s="23"/>
      <c r="V25" s="2"/>
      <c r="W25" s="2" t="e">
        <f t="shared" si="8"/>
        <v>#DIV/0!</v>
      </c>
      <c r="X25" s="23">
        <v>197.4</v>
      </c>
      <c r="Y25" s="2">
        <v>60.7</v>
      </c>
      <c r="Z25" s="2">
        <f t="shared" si="9"/>
        <v>30.749746707193516</v>
      </c>
      <c r="AA25" s="23">
        <v>17.3</v>
      </c>
      <c r="AB25" s="2">
        <v>4.3</v>
      </c>
      <c r="AC25" s="2">
        <f t="shared" si="10"/>
        <v>24.85549132947977</v>
      </c>
      <c r="AD25" s="2"/>
      <c r="AE25" s="2"/>
      <c r="AF25" s="2" t="e">
        <f t="shared" si="11"/>
        <v>#DIV/0!</v>
      </c>
      <c r="AG25" s="21">
        <v>62.5</v>
      </c>
      <c r="AH25" s="2">
        <v>10</v>
      </c>
      <c r="AI25" s="2">
        <f t="shared" si="12"/>
        <v>16</v>
      </c>
      <c r="AJ25" s="23">
        <v>4510.1</v>
      </c>
      <c r="AK25" s="25">
        <v>621.6</v>
      </c>
      <c r="AL25" s="2">
        <f t="shared" si="13"/>
        <v>13.782399503336954</v>
      </c>
      <c r="AM25" s="23">
        <v>1207.6</v>
      </c>
      <c r="AN25" s="25">
        <v>402.6</v>
      </c>
      <c r="AO25" s="2">
        <f t="shared" si="14"/>
        <v>33.338853925140775</v>
      </c>
      <c r="AP25" s="23">
        <v>411</v>
      </c>
      <c r="AQ25" s="25">
        <v>136.4</v>
      </c>
      <c r="AR25" s="2">
        <f t="shared" si="15"/>
        <v>33.187347931873475</v>
      </c>
      <c r="AS25" s="21">
        <v>6513.1</v>
      </c>
      <c r="AT25" s="26">
        <v>1084.2</v>
      </c>
      <c r="AU25" s="2">
        <f t="shared" si="16"/>
        <v>16.64645099875635</v>
      </c>
      <c r="AV25" s="30">
        <v>1321.6</v>
      </c>
      <c r="AW25" s="25">
        <v>287.4</v>
      </c>
      <c r="AX25" s="2">
        <f t="shared" si="17"/>
        <v>21.746368038740922</v>
      </c>
      <c r="AY25" s="29">
        <v>1267.6</v>
      </c>
      <c r="AZ25" s="25">
        <v>287.4</v>
      </c>
      <c r="BA25" s="2">
        <f t="shared" si="2"/>
        <v>22.67276743452193</v>
      </c>
      <c r="BB25" s="21">
        <v>3271.4</v>
      </c>
      <c r="BC25" s="28">
        <v>67.9</v>
      </c>
      <c r="BD25" s="2">
        <f t="shared" si="18"/>
        <v>2.075563978724705</v>
      </c>
      <c r="BE25" s="29">
        <v>535.2</v>
      </c>
      <c r="BF25" s="28">
        <v>143.9</v>
      </c>
      <c r="BG25" s="2">
        <f t="shared" si="19"/>
        <v>26.887144992526157</v>
      </c>
      <c r="BH25" s="29">
        <v>1286.1</v>
      </c>
      <c r="BI25" s="26">
        <v>556.4</v>
      </c>
      <c r="BJ25" s="2">
        <f t="shared" si="20"/>
        <v>43.2625767825208</v>
      </c>
      <c r="BK25" s="27">
        <f t="shared" si="3"/>
        <v>-44.900000000000546</v>
      </c>
      <c r="BL25" s="17">
        <f t="shared" si="21"/>
        <v>32.899999999999864</v>
      </c>
      <c r="BM25" s="2">
        <f t="shared" si="22"/>
        <v>-73.27394209354001</v>
      </c>
      <c r="BN25" s="8"/>
      <c r="BO25" s="9"/>
    </row>
    <row r="26" spans="1:67" ht="15">
      <c r="A26" s="7">
        <v>17</v>
      </c>
      <c r="B26" s="20" t="s">
        <v>46</v>
      </c>
      <c r="C26" s="33">
        <v>12729.2</v>
      </c>
      <c r="D26" s="21">
        <f t="shared" si="0"/>
        <v>2661.4</v>
      </c>
      <c r="E26" s="2">
        <f t="shared" si="4"/>
        <v>20.90783395657229</v>
      </c>
      <c r="F26" s="21">
        <v>2075.9</v>
      </c>
      <c r="G26" s="2">
        <v>339.8</v>
      </c>
      <c r="H26" s="2">
        <f t="shared" si="5"/>
        <v>16.36880389228768</v>
      </c>
      <c r="I26" s="21">
        <v>802.7</v>
      </c>
      <c r="J26" s="2">
        <v>214.4</v>
      </c>
      <c r="K26" s="2">
        <f t="shared" si="1"/>
        <v>26.709854241933474</v>
      </c>
      <c r="L26" s="21">
        <v>15.2</v>
      </c>
      <c r="M26" s="2">
        <v>6.9</v>
      </c>
      <c r="N26" s="2">
        <f t="shared" si="6"/>
        <v>45.39473684210527</v>
      </c>
      <c r="O26" s="21">
        <v>336</v>
      </c>
      <c r="P26" s="2">
        <v>54.2</v>
      </c>
      <c r="Q26" s="2">
        <f t="shared" si="7"/>
        <v>16.130952380952383</v>
      </c>
      <c r="R26" s="23">
        <v>529</v>
      </c>
      <c r="S26" s="2">
        <v>-82.1</v>
      </c>
      <c r="T26" s="2">
        <f t="shared" si="23"/>
        <v>-15.51984877126654</v>
      </c>
      <c r="U26" s="23"/>
      <c r="V26" s="2"/>
      <c r="W26" s="2" t="e">
        <f t="shared" si="8"/>
        <v>#DIV/0!</v>
      </c>
      <c r="X26" s="23">
        <v>13.8</v>
      </c>
      <c r="Y26" s="2">
        <v>0</v>
      </c>
      <c r="Z26" s="2">
        <f t="shared" si="9"/>
        <v>0</v>
      </c>
      <c r="AA26" s="23">
        <v>0</v>
      </c>
      <c r="AB26" s="2">
        <v>0</v>
      </c>
      <c r="AC26" s="2" t="e">
        <f t="shared" si="10"/>
        <v>#DIV/0!</v>
      </c>
      <c r="AD26" s="2"/>
      <c r="AE26" s="2"/>
      <c r="AF26" s="2" t="e">
        <f t="shared" si="11"/>
        <v>#DIV/0!</v>
      </c>
      <c r="AG26" s="21">
        <v>11.4</v>
      </c>
      <c r="AH26" s="2">
        <v>17.2</v>
      </c>
      <c r="AI26" s="2">
        <f t="shared" si="12"/>
        <v>150.8771929824561</v>
      </c>
      <c r="AJ26" s="23">
        <v>10653.3</v>
      </c>
      <c r="AK26" s="25">
        <v>2321.6</v>
      </c>
      <c r="AL26" s="2">
        <f t="shared" si="13"/>
        <v>21.79230848657224</v>
      </c>
      <c r="AM26" s="23">
        <v>3670</v>
      </c>
      <c r="AN26" s="25">
        <v>1223.4</v>
      </c>
      <c r="AO26" s="2">
        <f t="shared" si="14"/>
        <v>33.33514986376022</v>
      </c>
      <c r="AP26" s="23">
        <v>1233.2</v>
      </c>
      <c r="AQ26" s="25">
        <v>420</v>
      </c>
      <c r="AR26" s="2">
        <f t="shared" si="15"/>
        <v>34.057735971456374</v>
      </c>
      <c r="AS26" s="21">
        <v>13245.3</v>
      </c>
      <c r="AT26" s="26">
        <v>2241</v>
      </c>
      <c r="AU26" s="2">
        <f t="shared" si="16"/>
        <v>16.91920907793708</v>
      </c>
      <c r="AV26" s="30">
        <v>2528.8</v>
      </c>
      <c r="AW26" s="25">
        <v>765.1</v>
      </c>
      <c r="AX26" s="2">
        <f t="shared" si="17"/>
        <v>30.25545713381841</v>
      </c>
      <c r="AY26" s="29">
        <v>1652.9</v>
      </c>
      <c r="AZ26" s="25">
        <v>345.1</v>
      </c>
      <c r="BA26" s="2">
        <f t="shared" si="2"/>
        <v>20.87845604694779</v>
      </c>
      <c r="BB26" s="21">
        <v>4117.6</v>
      </c>
      <c r="BC26" s="28">
        <v>45.5</v>
      </c>
      <c r="BD26" s="2">
        <f t="shared" si="18"/>
        <v>1.1050126287157567</v>
      </c>
      <c r="BE26" s="29">
        <v>3565.6</v>
      </c>
      <c r="BF26" s="28">
        <v>204.6</v>
      </c>
      <c r="BG26" s="2">
        <f t="shared" si="19"/>
        <v>5.738164684765537</v>
      </c>
      <c r="BH26" s="29">
        <v>1859</v>
      </c>
      <c r="BI26" s="26">
        <v>925.7</v>
      </c>
      <c r="BJ26" s="2">
        <f t="shared" si="20"/>
        <v>49.795589026358265</v>
      </c>
      <c r="BK26" s="27">
        <f t="shared" si="3"/>
        <v>-516.0999999999985</v>
      </c>
      <c r="BL26" s="17">
        <f t="shared" si="21"/>
        <v>420.4000000000001</v>
      </c>
      <c r="BM26" s="2">
        <f t="shared" si="22"/>
        <v>-81.45708196086055</v>
      </c>
      <c r="BN26" s="8"/>
      <c r="BO26" s="9"/>
    </row>
    <row r="27" spans="1:67" ht="14.25" customHeight="1">
      <c r="A27" s="34" t="s">
        <v>20</v>
      </c>
      <c r="B27" s="35"/>
      <c r="C27" s="22">
        <f>SUM(C10:C26)</f>
        <v>305831.6</v>
      </c>
      <c r="D27" s="22">
        <f>SUM(D10:D26)</f>
        <v>32359.3</v>
      </c>
      <c r="E27" s="6">
        <f>D27/C27*100</f>
        <v>10.580757514919977</v>
      </c>
      <c r="F27" s="22">
        <f>SUM(F10:F26)</f>
        <v>77247.90000000001</v>
      </c>
      <c r="G27" s="6">
        <f>SUM(G10:G26)</f>
        <v>16989.399999999998</v>
      </c>
      <c r="H27" s="6">
        <f>G27/F27*100</f>
        <v>21.993348686501506</v>
      </c>
      <c r="I27" s="22">
        <f>SUM(I10:I26)</f>
        <v>24483</v>
      </c>
      <c r="J27" s="6">
        <f>SUM(J10:J26)</f>
        <v>6518.7</v>
      </c>
      <c r="K27" s="2">
        <f t="shared" si="1"/>
        <v>26.625413552260753</v>
      </c>
      <c r="L27" s="22">
        <f>SUM(L10:L26)</f>
        <v>238.09999999999997</v>
      </c>
      <c r="M27" s="6">
        <f>SUM(M10:M26)</f>
        <v>151.70000000000002</v>
      </c>
      <c r="N27" s="6">
        <f>M27/L27*100</f>
        <v>63.71272574548511</v>
      </c>
      <c r="O27" s="22">
        <f>SUM(O10:O26)</f>
        <v>6213</v>
      </c>
      <c r="P27" s="6">
        <f>SUM(P10:P26)</f>
        <v>372.79999999999995</v>
      </c>
      <c r="Q27" s="6">
        <f>P27/O27*100</f>
        <v>6.000321905681635</v>
      </c>
      <c r="R27" s="22">
        <f>SUM(R10:R26)</f>
        <v>18237</v>
      </c>
      <c r="S27" s="6">
        <f>SUM(S10:S26)</f>
        <v>3171.6</v>
      </c>
      <c r="T27" s="6">
        <f>S27/R27*100</f>
        <v>17.391018259582168</v>
      </c>
      <c r="U27" s="22">
        <f>SUM(U10:U26)</f>
        <v>2000</v>
      </c>
      <c r="V27" s="6">
        <f>SUM(V10:V26)</f>
        <v>674.7</v>
      </c>
      <c r="W27" s="6">
        <f>V27/U27*100</f>
        <v>33.73500000000001</v>
      </c>
      <c r="X27" s="22">
        <f>SUM(X10:X26)</f>
        <v>5266.3</v>
      </c>
      <c r="Y27" s="6">
        <f>SUM(Y10:Y26)</f>
        <v>956.4</v>
      </c>
      <c r="Z27" s="6">
        <f>Y27/X27*100</f>
        <v>18.160758027457607</v>
      </c>
      <c r="AA27" s="22">
        <f>SUM(AA10:AA26)</f>
        <v>1358.3</v>
      </c>
      <c r="AB27" s="6">
        <f>SUM(AB10:AB26)</f>
        <v>109.1</v>
      </c>
      <c r="AC27" s="6">
        <f>AB27/AA27*100</f>
        <v>8.032098947213429</v>
      </c>
      <c r="AD27" s="6">
        <f>SUM(AD10:AD26)</f>
        <v>0</v>
      </c>
      <c r="AE27" s="6">
        <f>SUM(AE10:AE26)</f>
        <v>0</v>
      </c>
      <c r="AF27" s="2" t="e">
        <f t="shared" si="11"/>
        <v>#DIV/0!</v>
      </c>
      <c r="AG27" s="22">
        <f>SUM(AG10:AG26)</f>
        <v>992.3</v>
      </c>
      <c r="AH27" s="6">
        <f>SUM(AH10:AH26)</f>
        <v>251</v>
      </c>
      <c r="AI27" s="2">
        <f>AH27/AG27*100</f>
        <v>25.29476972689711</v>
      </c>
      <c r="AJ27" s="22">
        <f>SUM(AJ10:AJ26)</f>
        <v>228583.69999999998</v>
      </c>
      <c r="AK27" s="6">
        <f>SUM(AK10:AK26)</f>
        <v>15369.9</v>
      </c>
      <c r="AL27" s="6">
        <f>AK27/AJ27*100</f>
        <v>6.723970256846836</v>
      </c>
      <c r="AM27" s="22">
        <f>SUM(AM10:AM26)</f>
        <v>31694.8</v>
      </c>
      <c r="AN27" s="6">
        <f>SUM(AN10:AN26)</f>
        <v>10565</v>
      </c>
      <c r="AO27" s="6">
        <f>AN27/AM27*100</f>
        <v>33.33354367277913</v>
      </c>
      <c r="AP27" s="22">
        <f>SUM(AP10:AP26)</f>
        <v>15089</v>
      </c>
      <c r="AQ27" s="6">
        <f>SUM(AQ10:AQ26)</f>
        <v>1807.8</v>
      </c>
      <c r="AR27" s="6">
        <f>AQ27/AP27*100</f>
        <v>11.980913248061501</v>
      </c>
      <c r="AS27" s="22">
        <f>SUM(AS10:AS26)</f>
        <v>313985.29999999993</v>
      </c>
      <c r="AT27" s="6">
        <f>SUM(AT10:AT26)</f>
        <v>32557.1</v>
      </c>
      <c r="AU27" s="6">
        <f>(AT27/AS27)*100</f>
        <v>10.368988611887247</v>
      </c>
      <c r="AV27" s="22">
        <f>SUM(AV10:AV26)</f>
        <v>30529.999999999996</v>
      </c>
      <c r="AW27" s="6">
        <f>SUM(AW10:AW26)</f>
        <v>7465.200000000001</v>
      </c>
      <c r="AX27" s="6">
        <f>AW27/AV27*100</f>
        <v>24.452014412053725</v>
      </c>
      <c r="AY27" s="22">
        <f>SUM(AY10:AY26)</f>
        <v>24931.800000000003</v>
      </c>
      <c r="AZ27" s="6">
        <f>SUM(AZ10:AZ26)</f>
        <v>6657.799999999999</v>
      </c>
      <c r="BA27" s="6">
        <f t="shared" si="2"/>
        <v>26.704048644702745</v>
      </c>
      <c r="BB27" s="22">
        <f>SUM(BB10:BB26)</f>
        <v>73520.79999999999</v>
      </c>
      <c r="BC27" s="6">
        <f>SUM(BC10:BC26)</f>
        <v>3087.9</v>
      </c>
      <c r="BD27" s="6">
        <f>BC27/BB27*100</f>
        <v>4.20003590820557</v>
      </c>
      <c r="BE27" s="22">
        <f>SUM(BE10:BE26)</f>
        <v>165777.6</v>
      </c>
      <c r="BF27" s="6">
        <f>SUM(BF10:BF26)</f>
        <v>12491.9</v>
      </c>
      <c r="BG27" s="6">
        <f>BF27/BE27*100</f>
        <v>7.535336499020374</v>
      </c>
      <c r="BH27" s="22">
        <f>SUM(BH10:BH26)</f>
        <v>39118.1</v>
      </c>
      <c r="BI27" s="6">
        <f>SUM(BI10:BI26)</f>
        <v>8775.8</v>
      </c>
      <c r="BJ27" s="6">
        <f>BI27/BH27*100</f>
        <v>22.43411617639916</v>
      </c>
      <c r="BK27" s="22">
        <f>SUM(BK10:BK26)</f>
        <v>-8153.6999999999925</v>
      </c>
      <c r="BL27" s="6">
        <f>SUM(BL10:BL26)</f>
        <v>-197.80000000000086</v>
      </c>
      <c r="BM27" s="6">
        <f>BL27/BK27*100</f>
        <v>2.4258925395832693</v>
      </c>
      <c r="BN27" s="8"/>
      <c r="BO27" s="9"/>
    </row>
    <row r="28" spans="3:65" ht="15" hidden="1">
      <c r="C28" s="13">
        <f aca="true" t="shared" si="24" ref="C28:AC28">C27-C20</f>
        <v>300842.69999999995</v>
      </c>
      <c r="D28" s="13">
        <f t="shared" si="24"/>
        <v>31476.6</v>
      </c>
      <c r="E28" s="13">
        <f t="shared" si="24"/>
        <v>-7.112521564636637</v>
      </c>
      <c r="F28" s="13">
        <f t="shared" si="24"/>
        <v>76073.1</v>
      </c>
      <c r="G28" s="13">
        <f t="shared" si="24"/>
        <v>16737.999999999996</v>
      </c>
      <c r="H28" s="13">
        <f t="shared" si="24"/>
        <v>0.5939615567772947</v>
      </c>
      <c r="I28" s="13">
        <f t="shared" si="24"/>
        <v>24473.3</v>
      </c>
      <c r="J28" s="13">
        <f t="shared" si="24"/>
        <v>6515.9</v>
      </c>
      <c r="K28" s="13">
        <f t="shared" si="24"/>
        <v>-2.2405658291825503</v>
      </c>
      <c r="L28" s="13">
        <f t="shared" si="24"/>
        <v>237.19999999999996</v>
      </c>
      <c r="M28" s="13">
        <f t="shared" si="24"/>
        <v>150.8</v>
      </c>
      <c r="N28" s="13">
        <f t="shared" si="24"/>
        <v>-36.28727425451489</v>
      </c>
      <c r="O28" s="13">
        <f t="shared" si="24"/>
        <v>6070</v>
      </c>
      <c r="P28" s="13">
        <f t="shared" si="24"/>
        <v>371.99999999999994</v>
      </c>
      <c r="Q28" s="13">
        <f t="shared" si="24"/>
        <v>5.440881346241076</v>
      </c>
      <c r="R28" s="13">
        <f t="shared" si="24"/>
        <v>17885</v>
      </c>
      <c r="S28" s="13">
        <f t="shared" si="24"/>
        <v>3134</v>
      </c>
      <c r="T28" s="13">
        <f t="shared" si="24"/>
        <v>6.709200077763985</v>
      </c>
      <c r="U28" s="13">
        <f t="shared" si="24"/>
        <v>2000</v>
      </c>
      <c r="V28" s="13">
        <f t="shared" si="24"/>
        <v>674.7</v>
      </c>
      <c r="W28" s="13" t="e">
        <f t="shared" si="24"/>
        <v>#DIV/0!</v>
      </c>
      <c r="X28" s="13">
        <f t="shared" si="24"/>
        <v>5245.2</v>
      </c>
      <c r="Y28" s="13">
        <f t="shared" si="24"/>
        <v>956.4</v>
      </c>
      <c r="Z28" s="13">
        <f t="shared" si="24"/>
        <v>18.160758027457607</v>
      </c>
      <c r="AA28" s="13">
        <f t="shared" si="24"/>
        <v>1330.6</v>
      </c>
      <c r="AB28" s="13">
        <f t="shared" si="24"/>
        <v>99.89999999999999</v>
      </c>
      <c r="AC28" s="13">
        <f t="shared" si="24"/>
        <v>-25.180897442678273</v>
      </c>
      <c r="AD28" s="13"/>
      <c r="AE28" s="13"/>
      <c r="AF28" s="2" t="e">
        <f t="shared" si="11"/>
        <v>#DIV/0!</v>
      </c>
      <c r="AG28" s="13">
        <f aca="true" t="shared" si="25" ref="AG28:BM28">AG27-AG20</f>
        <v>992.3</v>
      </c>
      <c r="AH28" s="13">
        <f t="shared" si="25"/>
        <v>251</v>
      </c>
      <c r="AI28" s="13" t="e">
        <f t="shared" si="25"/>
        <v>#DIV/0!</v>
      </c>
      <c r="AJ28" s="13">
        <f t="shared" si="25"/>
        <v>224769.59999999998</v>
      </c>
      <c r="AK28" s="13">
        <f t="shared" si="25"/>
        <v>14738.6</v>
      </c>
      <c r="AL28" s="13">
        <f t="shared" si="25"/>
        <v>-9.827771962811799</v>
      </c>
      <c r="AM28" s="13">
        <f t="shared" si="25"/>
        <v>30152.5</v>
      </c>
      <c r="AN28" s="13">
        <f t="shared" si="25"/>
        <v>10050.9</v>
      </c>
      <c r="AO28" s="13">
        <f t="shared" si="25"/>
        <v>0.000210339445793295</v>
      </c>
      <c r="AP28" s="13">
        <f t="shared" si="25"/>
        <v>14929.4</v>
      </c>
      <c r="AQ28" s="13">
        <f t="shared" si="25"/>
        <v>1757.2</v>
      </c>
      <c r="AR28" s="13">
        <f t="shared" si="25"/>
        <v>-19.723347403567573</v>
      </c>
      <c r="AS28" s="13">
        <f t="shared" si="25"/>
        <v>308846.3999999999</v>
      </c>
      <c r="AT28" s="13">
        <f t="shared" si="25"/>
        <v>31857.3</v>
      </c>
      <c r="AU28" s="13">
        <f t="shared" si="25"/>
        <v>-3.2487116741661897</v>
      </c>
      <c r="AV28" s="13">
        <f t="shared" si="25"/>
        <v>29260.699999999997</v>
      </c>
      <c r="AW28" s="13">
        <f t="shared" si="25"/>
        <v>7112.1</v>
      </c>
      <c r="AX28" s="13">
        <f t="shared" si="25"/>
        <v>-3.366468216166556</v>
      </c>
      <c r="AY28" s="13">
        <f t="shared" si="25"/>
        <v>23715.100000000002</v>
      </c>
      <c r="AZ28" s="13">
        <f t="shared" si="25"/>
        <v>6304.699999999999</v>
      </c>
      <c r="BA28" s="13">
        <f t="shared" si="25"/>
        <v>-2.3170740642641334</v>
      </c>
      <c r="BB28" s="13">
        <f t="shared" si="25"/>
        <v>71137.59999999999</v>
      </c>
      <c r="BC28" s="13">
        <f t="shared" si="25"/>
        <v>3087.9</v>
      </c>
      <c r="BD28" s="13">
        <f t="shared" si="25"/>
        <v>4.20003590820557</v>
      </c>
      <c r="BE28" s="13">
        <f t="shared" si="25"/>
        <v>165274.6</v>
      </c>
      <c r="BF28" s="13">
        <f t="shared" si="25"/>
        <v>12327.5</v>
      </c>
      <c r="BG28" s="13">
        <f t="shared" si="25"/>
        <v>-25.148560121257958</v>
      </c>
      <c r="BH28" s="13">
        <f t="shared" si="25"/>
        <v>38225</v>
      </c>
      <c r="BI28" s="13">
        <f t="shared" si="25"/>
        <v>8619.199999999999</v>
      </c>
      <c r="BJ28" s="13">
        <f t="shared" si="25"/>
        <v>4.899685541531845</v>
      </c>
      <c r="BK28" s="13">
        <f t="shared" si="25"/>
        <v>-8003.6999999999925</v>
      </c>
      <c r="BL28" s="13">
        <f t="shared" si="25"/>
        <v>-380.70000000000084</v>
      </c>
      <c r="BM28" s="13">
        <f t="shared" si="25"/>
        <v>124.35922587291658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4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2020-03-04T07:15:27Z</cp:lastPrinted>
  <dcterms:created xsi:type="dcterms:W3CDTF">2013-04-03T10:22:22Z</dcterms:created>
  <dcterms:modified xsi:type="dcterms:W3CDTF">2020-05-08T06:20:24Z</dcterms:modified>
  <cp:category/>
  <cp:version/>
  <cp:contentType/>
  <cp:contentStatus/>
</cp:coreProperties>
</file>