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<sst xmlns="http://schemas.openxmlformats.org/spreadsheetml/2006/main" count="111" uniqueCount="48">
  <si>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</si>
  <si>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</si>
  <si>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</si>
  <si>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</si>
  <si>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</si>
  <si>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</si>
  <si>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</si>
  <si>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</si>
  <si>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</si>
  <si>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</si>
  <si>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</si>
  <si>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</si>
  <si>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</si>
  <si>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</si>
  <si>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</si>
  <si>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</si>
  <si>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</si>
  <si>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</si>
  <si>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</si>
  <si>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</si>
  <si>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</si>
  <si>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</si>
  <si>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</si>
  <si>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</si>
  <si>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</si>
  <si>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</si>
  <si>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</si>
  <si>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</si>
  <si>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</si>
  <si>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</si>
  <si>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</si>
  <si>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</si>
  <si>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</si>
  <si>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</si>
  <si>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</si>
  <si>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</si>
  <si>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</si>
  <si>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</si>
  <si>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</si>
  <si>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</si>
  <si>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</si>
  <si>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</si>
  <si>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</si>
  <si>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</si>
  <si>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</si>
  <si>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</si>
  <si>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</si>
  <si>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01марта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</si>
</sst>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1" zoomScaleNormal="81" zoomScalePageLayoutView="0" workbookViewId="0" topLeftCell="A8">
      <pane xSplit="2" topLeftCell="C1" activePane="topRight" state="frozen"/>
      <selection pane="topLeft" activeCell="A1" sqref="A1"/>
      <selection pane="topRight" activeCell="X22" sqref="X2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6" width="9.140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2" t="s">
        <v>0</v>
      </c>
      <c r="S1" s="72"/>
      <c r="T1" s="7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3" t="s">
        <v>47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7" t="s">
        <v>21</v>
      </c>
      <c r="B4" s="41" t="s">
        <v>1</v>
      </c>
      <c r="C4" s="35" t="s">
        <v>2</v>
      </c>
      <c r="D4" s="36"/>
      <c r="E4" s="37"/>
      <c r="F4" s="61" t="s">
        <v>3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 t="s">
        <v>4</v>
      </c>
      <c r="AT4" s="64"/>
      <c r="AU4" s="65"/>
      <c r="AV4" s="61" t="s">
        <v>7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35" t="s">
        <v>5</v>
      </c>
      <c r="BL4" s="36"/>
      <c r="BM4" s="37"/>
      <c r="BN4" s="16"/>
      <c r="BO4" s="16"/>
    </row>
    <row r="5" spans="1:67" ht="15" customHeight="1">
      <c r="A5" s="44"/>
      <c r="B5" s="42"/>
      <c r="C5" s="45"/>
      <c r="D5" s="46"/>
      <c r="E5" s="44"/>
      <c r="F5" s="54" t="s">
        <v>6</v>
      </c>
      <c r="G5" s="54"/>
      <c r="H5" s="54"/>
      <c r="I5" s="74" t="s">
        <v>7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54" t="s">
        <v>8</v>
      </c>
      <c r="AK5" s="54"/>
      <c r="AL5" s="54"/>
      <c r="AM5" s="61" t="s">
        <v>7</v>
      </c>
      <c r="AN5" s="62"/>
      <c r="AO5" s="62"/>
      <c r="AP5" s="62"/>
      <c r="AQ5" s="62"/>
      <c r="AR5" s="62"/>
      <c r="AS5" s="66"/>
      <c r="AT5" s="67"/>
      <c r="AU5" s="68"/>
      <c r="AV5" s="55" t="s">
        <v>12</v>
      </c>
      <c r="AW5" s="56"/>
      <c r="AX5" s="56"/>
      <c r="AY5" s="47" t="s">
        <v>7</v>
      </c>
      <c r="AZ5" s="47"/>
      <c r="BA5" s="47"/>
      <c r="BB5" s="47" t="s">
        <v>13</v>
      </c>
      <c r="BC5" s="47"/>
      <c r="BD5" s="47"/>
      <c r="BE5" s="47" t="s">
        <v>14</v>
      </c>
      <c r="BF5" s="47"/>
      <c r="BG5" s="47"/>
      <c r="BH5" s="54" t="s">
        <v>15</v>
      </c>
      <c r="BI5" s="54"/>
      <c r="BJ5" s="54"/>
      <c r="BK5" s="45"/>
      <c r="BL5" s="46"/>
      <c r="BM5" s="44"/>
      <c r="BN5" s="16"/>
      <c r="BO5" s="16"/>
    </row>
    <row r="6" spans="1:67" ht="15" customHeight="1">
      <c r="A6" s="44"/>
      <c r="B6" s="42"/>
      <c r="C6" s="45"/>
      <c r="D6" s="46"/>
      <c r="E6" s="44"/>
      <c r="F6" s="54"/>
      <c r="G6" s="54"/>
      <c r="H6" s="54"/>
      <c r="I6" s="35" t="s">
        <v>9</v>
      </c>
      <c r="J6" s="36"/>
      <c r="K6" s="37"/>
      <c r="L6" s="35" t="s">
        <v>10</v>
      </c>
      <c r="M6" s="36"/>
      <c r="N6" s="37"/>
      <c r="O6" s="35" t="s">
        <v>23</v>
      </c>
      <c r="P6" s="36"/>
      <c r="Q6" s="37"/>
      <c r="R6" s="35" t="s">
        <v>11</v>
      </c>
      <c r="S6" s="36"/>
      <c r="T6" s="37"/>
      <c r="U6" s="35" t="s">
        <v>22</v>
      </c>
      <c r="V6" s="36"/>
      <c r="W6" s="37"/>
      <c r="X6" s="35" t="s">
        <v>24</v>
      </c>
      <c r="Y6" s="36"/>
      <c r="Z6" s="37"/>
      <c r="AA6" s="35" t="s">
        <v>28</v>
      </c>
      <c r="AB6" s="36"/>
      <c r="AC6" s="37"/>
      <c r="AD6" s="48" t="s">
        <v>29</v>
      </c>
      <c r="AE6" s="49"/>
      <c r="AF6" s="50"/>
      <c r="AG6" s="35" t="s">
        <v>27</v>
      </c>
      <c r="AH6" s="36"/>
      <c r="AI6" s="37"/>
      <c r="AJ6" s="54"/>
      <c r="AK6" s="54"/>
      <c r="AL6" s="54"/>
      <c r="AM6" s="35" t="s">
        <v>25</v>
      </c>
      <c r="AN6" s="36"/>
      <c r="AO6" s="37"/>
      <c r="AP6" s="35" t="s">
        <v>26</v>
      </c>
      <c r="AQ6" s="36"/>
      <c r="AR6" s="37"/>
      <c r="AS6" s="66"/>
      <c r="AT6" s="67"/>
      <c r="AU6" s="68"/>
      <c r="AV6" s="57"/>
      <c r="AW6" s="58"/>
      <c r="AX6" s="58"/>
      <c r="AY6" s="47" t="s">
        <v>16</v>
      </c>
      <c r="AZ6" s="47"/>
      <c r="BA6" s="47"/>
      <c r="BB6" s="47"/>
      <c r="BC6" s="47"/>
      <c r="BD6" s="47"/>
      <c r="BE6" s="47"/>
      <c r="BF6" s="47"/>
      <c r="BG6" s="47"/>
      <c r="BH6" s="54"/>
      <c r="BI6" s="54"/>
      <c r="BJ6" s="54"/>
      <c r="BK6" s="45"/>
      <c r="BL6" s="46"/>
      <c r="BM6" s="44"/>
      <c r="BN6" s="16"/>
      <c r="BO6" s="16"/>
    </row>
    <row r="7" spans="1:67" ht="168" customHeight="1">
      <c r="A7" s="44"/>
      <c r="B7" s="42"/>
      <c r="C7" s="38"/>
      <c r="D7" s="39"/>
      <c r="E7" s="40"/>
      <c r="F7" s="54"/>
      <c r="G7" s="54"/>
      <c r="H7" s="54"/>
      <c r="I7" s="38"/>
      <c r="J7" s="39"/>
      <c r="K7" s="40"/>
      <c r="L7" s="38"/>
      <c r="M7" s="39"/>
      <c r="N7" s="40"/>
      <c r="O7" s="38"/>
      <c r="P7" s="39"/>
      <c r="Q7" s="40"/>
      <c r="R7" s="38"/>
      <c r="S7" s="39"/>
      <c r="T7" s="40"/>
      <c r="U7" s="38"/>
      <c r="V7" s="39"/>
      <c r="W7" s="40"/>
      <c r="X7" s="38"/>
      <c r="Y7" s="39"/>
      <c r="Z7" s="40"/>
      <c r="AA7" s="38"/>
      <c r="AB7" s="39"/>
      <c r="AC7" s="40"/>
      <c r="AD7" s="51"/>
      <c r="AE7" s="52"/>
      <c r="AF7" s="53"/>
      <c r="AG7" s="38"/>
      <c r="AH7" s="39"/>
      <c r="AI7" s="40"/>
      <c r="AJ7" s="54"/>
      <c r="AK7" s="54"/>
      <c r="AL7" s="54"/>
      <c r="AM7" s="38"/>
      <c r="AN7" s="39"/>
      <c r="AO7" s="40"/>
      <c r="AP7" s="38"/>
      <c r="AQ7" s="39"/>
      <c r="AR7" s="40"/>
      <c r="AS7" s="69"/>
      <c r="AT7" s="70"/>
      <c r="AU7" s="71"/>
      <c r="AV7" s="59"/>
      <c r="AW7" s="60"/>
      <c r="AX7" s="60"/>
      <c r="AY7" s="47"/>
      <c r="AZ7" s="47"/>
      <c r="BA7" s="47"/>
      <c r="BB7" s="47"/>
      <c r="BC7" s="47"/>
      <c r="BD7" s="47"/>
      <c r="BE7" s="47"/>
      <c r="BF7" s="47"/>
      <c r="BG7" s="47"/>
      <c r="BH7" s="54"/>
      <c r="BI7" s="54"/>
      <c r="BJ7" s="54"/>
      <c r="BK7" s="38"/>
      <c r="BL7" s="39"/>
      <c r="BM7" s="40"/>
      <c r="BN7" s="16"/>
      <c r="BO7" s="16"/>
    </row>
    <row r="8" spans="1:67" ht="20.25">
      <c r="A8" s="40"/>
      <c r="B8" s="43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77">
        <f aca="true" t="shared" si="0" ref="C10:C26">F10+AJ10</f>
        <v>7995.5</v>
      </c>
      <c r="D10" s="21">
        <f aca="true" t="shared" si="1" ref="D10:D26">G10+AK10</f>
        <v>644.9</v>
      </c>
      <c r="E10" s="2">
        <f>D10/C10*100</f>
        <v>8.065787005190419</v>
      </c>
      <c r="F10" s="21">
        <v>2341.8</v>
      </c>
      <c r="G10" s="2">
        <v>208.2</v>
      </c>
      <c r="H10" s="2">
        <f>G10/F10*100</f>
        <v>8.8905969766846</v>
      </c>
      <c r="I10" s="21">
        <v>40</v>
      </c>
      <c r="J10" s="2">
        <v>3.8</v>
      </c>
      <c r="K10" s="2">
        <f aca="true" t="shared" si="2" ref="K10:K27">J10/I10*100</f>
        <v>9.5</v>
      </c>
      <c r="L10" s="21">
        <v>0.3</v>
      </c>
      <c r="M10" s="2">
        <v>0</v>
      </c>
      <c r="N10" s="2">
        <f>M10/L10*100</f>
        <v>0</v>
      </c>
      <c r="O10" s="21">
        <v>312</v>
      </c>
      <c r="P10" s="2">
        <v>31.1</v>
      </c>
      <c r="Q10" s="2">
        <f>P10/O10*100</f>
        <v>9.967948717948719</v>
      </c>
      <c r="R10" s="23">
        <v>702</v>
      </c>
      <c r="S10" s="2">
        <v>23.8</v>
      </c>
      <c r="T10" s="2">
        <f>S10/R10*100</f>
        <v>3.3903133903133904</v>
      </c>
      <c r="U10" s="23"/>
      <c r="V10" s="2"/>
      <c r="W10" s="2" t="e">
        <f>V10/U10*100</f>
        <v>#DIV/0!</v>
      </c>
      <c r="X10" s="23">
        <v>184</v>
      </c>
      <c r="Y10" s="2">
        <v>24.5</v>
      </c>
      <c r="Z10" s="2">
        <f>Y10/X10*100</f>
        <v>13.31521739130435</v>
      </c>
      <c r="AA10" s="23">
        <v>57</v>
      </c>
      <c r="AB10" s="2">
        <v>4.2</v>
      </c>
      <c r="AC10" s="2">
        <f>AB10/AA10*100</f>
        <v>7.36842105263158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5653.7</v>
      </c>
      <c r="AK10" s="25">
        <v>436.7</v>
      </c>
      <c r="AL10" s="2">
        <f>AK10/AJ10*100</f>
        <v>7.724145250013266</v>
      </c>
      <c r="AM10" s="23">
        <v>2231.3</v>
      </c>
      <c r="AN10" s="25">
        <v>371.9</v>
      </c>
      <c r="AO10" s="2">
        <f>AN10/AM10*100</f>
        <v>16.667413615381165</v>
      </c>
      <c r="AP10" s="23">
        <v>0</v>
      </c>
      <c r="AQ10" s="25">
        <v>0</v>
      </c>
      <c r="AR10" s="2" t="e">
        <f>AQ10/AP10*100</f>
        <v>#DIV/0!</v>
      </c>
      <c r="AS10" s="27">
        <v>7995.5</v>
      </c>
      <c r="AT10" s="26">
        <v>608.1</v>
      </c>
      <c r="AU10" s="2">
        <f>AT10/AS10*100</f>
        <v>7.605528109561628</v>
      </c>
      <c r="AV10" s="29">
        <v>1454.5</v>
      </c>
      <c r="AW10" s="25">
        <v>144.5</v>
      </c>
      <c r="AX10" s="2">
        <f>AW10/AV10*100</f>
        <v>9.934685458920592</v>
      </c>
      <c r="AY10" s="29">
        <v>1392.2</v>
      </c>
      <c r="AZ10" s="25">
        <v>114</v>
      </c>
      <c r="BA10" s="2">
        <f aca="true" t="shared" si="3" ref="BA10:BA27">AZ10/AY10*100</f>
        <v>8.18847866685821</v>
      </c>
      <c r="BB10" s="21">
        <v>3796.8</v>
      </c>
      <c r="BC10" s="28">
        <v>0</v>
      </c>
      <c r="BD10" s="2">
        <f>BC10/BB10*100</f>
        <v>0</v>
      </c>
      <c r="BE10" s="29">
        <v>1476.4</v>
      </c>
      <c r="BF10" s="28">
        <v>187.2</v>
      </c>
      <c r="BG10" s="2">
        <f>BF10/BE10*100</f>
        <v>12.679490652939581</v>
      </c>
      <c r="BH10" s="29">
        <v>1173.6</v>
      </c>
      <c r="BI10" s="26">
        <v>266.6</v>
      </c>
      <c r="BJ10" s="2">
        <f>BI10/BH10*100</f>
        <v>22.716428084526246</v>
      </c>
      <c r="BK10" s="27">
        <f aca="true" t="shared" si="4" ref="BK10:BK26">C10-AS10</f>
        <v>0</v>
      </c>
      <c r="BL10" s="17">
        <f>D10-AT10</f>
        <v>36.799999999999955</v>
      </c>
      <c r="BM10" s="2" t="e">
        <f>BL10/BK10*100</f>
        <v>#DIV/0!</v>
      </c>
      <c r="BN10" s="8"/>
      <c r="BO10" s="9"/>
    </row>
    <row r="11" spans="1:67" ht="14.25">
      <c r="A11" s="7">
        <v>2</v>
      </c>
      <c r="B11" s="20" t="s">
        <v>31</v>
      </c>
      <c r="C11" s="77">
        <f t="shared" si="0"/>
        <v>4982.4</v>
      </c>
      <c r="D11" s="21">
        <f t="shared" si="1"/>
        <v>831.5</v>
      </c>
      <c r="E11" s="2">
        <f aca="true" t="shared" si="5" ref="E11:E26">D11/C11*100</f>
        <v>16.68874438021837</v>
      </c>
      <c r="F11" s="21">
        <v>2116</v>
      </c>
      <c r="G11" s="2">
        <v>191.4</v>
      </c>
      <c r="H11" s="2">
        <f aca="true" t="shared" si="6" ref="H11:H26">G11/F11*100</f>
        <v>9.045368620037808</v>
      </c>
      <c r="I11" s="21">
        <v>31.5</v>
      </c>
      <c r="J11" s="2">
        <v>1.9</v>
      </c>
      <c r="K11" s="2">
        <f t="shared" si="2"/>
        <v>6.031746031746031</v>
      </c>
      <c r="L11" s="21">
        <v>0.2</v>
      </c>
      <c r="M11" s="2">
        <v>0</v>
      </c>
      <c r="N11" s="2">
        <f aca="true" t="shared" si="7" ref="N11:N26">M11/L11*100</f>
        <v>0</v>
      </c>
      <c r="O11" s="21">
        <v>204</v>
      </c>
      <c r="P11" s="2">
        <v>3</v>
      </c>
      <c r="Q11" s="2">
        <f aca="true" t="shared" si="8" ref="Q11:Q26">P11/O11*100</f>
        <v>1.4705882352941175</v>
      </c>
      <c r="R11" s="23">
        <v>445</v>
      </c>
      <c r="S11" s="2">
        <v>18.1</v>
      </c>
      <c r="T11" s="2">
        <f>S11/R11*100</f>
        <v>4.067415730337079</v>
      </c>
      <c r="U11" s="23"/>
      <c r="V11" s="2"/>
      <c r="W11" s="2" t="e">
        <f aca="true" t="shared" si="9" ref="W11:W26">V11/U11*100</f>
        <v>#DIV/0!</v>
      </c>
      <c r="X11" s="23">
        <v>200</v>
      </c>
      <c r="Y11" s="2">
        <v>0</v>
      </c>
      <c r="Z11" s="2">
        <f aca="true" t="shared" si="10" ref="Z11:Z26">Y11/X11*100</f>
        <v>0</v>
      </c>
      <c r="AA11" s="23">
        <v>25.1</v>
      </c>
      <c r="AB11" s="2">
        <v>3.7</v>
      </c>
      <c r="AC11" s="2">
        <f aca="true" t="shared" si="11" ref="AC11:AC26">AB11/AA11*100</f>
        <v>14.741035856573706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2866.4</v>
      </c>
      <c r="AK11" s="25">
        <v>640.1</v>
      </c>
      <c r="AL11" s="2">
        <f aca="true" t="shared" si="14" ref="AL11:AL26">AK11/AJ11*100</f>
        <v>22.331147083449622</v>
      </c>
      <c r="AM11" s="23">
        <v>1875.7</v>
      </c>
      <c r="AN11" s="25">
        <v>312.6</v>
      </c>
      <c r="AO11" s="2">
        <f aca="true" t="shared" si="15" ref="AO11:AO26">AN11/AM11*100</f>
        <v>16.665778109505787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5070.6</v>
      </c>
      <c r="AT11" s="26">
        <v>415.7</v>
      </c>
      <c r="AU11" s="2">
        <f aca="true" t="shared" si="17" ref="AU11:AU26">AT11/AS11*100</f>
        <v>8.1982408393484</v>
      </c>
      <c r="AV11" s="30">
        <v>1282.1</v>
      </c>
      <c r="AW11" s="25">
        <v>138.4</v>
      </c>
      <c r="AX11" s="2">
        <f aca="true" t="shared" si="18" ref="AX11:AX26">AW11/AV11*100</f>
        <v>10.794789797987677</v>
      </c>
      <c r="AY11" s="29">
        <v>1222.2</v>
      </c>
      <c r="AZ11" s="25">
        <v>138.4</v>
      </c>
      <c r="BA11" s="2">
        <f t="shared" si="3"/>
        <v>11.323842251677304</v>
      </c>
      <c r="BB11" s="21">
        <v>1632</v>
      </c>
      <c r="BC11" s="28">
        <v>0</v>
      </c>
      <c r="BD11" s="2">
        <f aca="true" t="shared" si="19" ref="BD11:BD26">BC11/BB11*100</f>
        <v>0</v>
      </c>
      <c r="BE11" s="29">
        <v>1150.6</v>
      </c>
      <c r="BF11" s="28">
        <v>111.3</v>
      </c>
      <c r="BG11" s="2">
        <f aca="true" t="shared" si="20" ref="BG11:BG26">BF11/BE11*100</f>
        <v>9.673213975317227</v>
      </c>
      <c r="BH11" s="29">
        <v>906.8</v>
      </c>
      <c r="BI11" s="26">
        <v>156</v>
      </c>
      <c r="BJ11" s="2">
        <f aca="true" t="shared" si="21" ref="BJ11:BJ26">BI11/BH11*100</f>
        <v>17.203352448169387</v>
      </c>
      <c r="BK11" s="27">
        <f t="shared" si="4"/>
        <v>-88.20000000000073</v>
      </c>
      <c r="BL11" s="17">
        <f aca="true" t="shared" si="22" ref="BL11:BL26">D11-AT11</f>
        <v>415.8</v>
      </c>
      <c r="BM11" s="2">
        <f aca="true" t="shared" si="23" ref="BM11:BM26">BL11/BK11*100</f>
        <v>-471.4285714285675</v>
      </c>
      <c r="BN11" s="8"/>
      <c r="BO11" s="9"/>
    </row>
    <row r="12" spans="1:67" ht="14.25">
      <c r="A12" s="7">
        <v>3</v>
      </c>
      <c r="B12" s="20" t="s">
        <v>32</v>
      </c>
      <c r="C12" s="77">
        <f t="shared" si="0"/>
        <v>7381.599999999999</v>
      </c>
      <c r="D12" s="21">
        <f t="shared" si="1"/>
        <v>822.2</v>
      </c>
      <c r="E12" s="2">
        <f t="shared" si="5"/>
        <v>11.138506556844046</v>
      </c>
      <c r="F12" s="21">
        <v>3042.7</v>
      </c>
      <c r="G12" s="2">
        <v>368.2</v>
      </c>
      <c r="H12" s="2">
        <f t="shared" si="6"/>
        <v>12.101094422716667</v>
      </c>
      <c r="I12" s="21">
        <v>110.9</v>
      </c>
      <c r="J12" s="2">
        <v>13.4</v>
      </c>
      <c r="K12" s="2">
        <f t="shared" si="2"/>
        <v>12.082957619477005</v>
      </c>
      <c r="L12" s="21">
        <v>2.8</v>
      </c>
      <c r="M12" s="2">
        <v>0</v>
      </c>
      <c r="N12" s="2">
        <f t="shared" si="7"/>
        <v>0</v>
      </c>
      <c r="O12" s="21">
        <v>383</v>
      </c>
      <c r="P12" s="2">
        <v>18.5</v>
      </c>
      <c r="Q12" s="2">
        <f t="shared" si="8"/>
        <v>4.830287206266318</v>
      </c>
      <c r="R12" s="24">
        <v>766</v>
      </c>
      <c r="S12" s="2">
        <v>180.3</v>
      </c>
      <c r="T12" s="2">
        <f aca="true" t="shared" si="24" ref="T12:T26">S12/R12*100</f>
        <v>23.5378590078329</v>
      </c>
      <c r="U12" s="23"/>
      <c r="V12" s="2"/>
      <c r="W12" s="2" t="e">
        <f t="shared" si="9"/>
        <v>#DIV/0!</v>
      </c>
      <c r="X12" s="23">
        <v>241.3</v>
      </c>
      <c r="Y12" s="2">
        <v>35.1</v>
      </c>
      <c r="Z12" s="2">
        <f t="shared" si="10"/>
        <v>14.5462080397845</v>
      </c>
      <c r="AA12" s="23">
        <v>10.8</v>
      </c>
      <c r="AB12" s="2">
        <v>0.6</v>
      </c>
      <c r="AC12" s="2">
        <f t="shared" si="11"/>
        <v>5.555555555555555</v>
      </c>
      <c r="AD12" s="2"/>
      <c r="AE12" s="2"/>
      <c r="AF12" s="2" t="e">
        <f t="shared" si="12"/>
        <v>#DIV/0!</v>
      </c>
      <c r="AG12" s="21">
        <v>185.9</v>
      </c>
      <c r="AH12" s="2">
        <v>1.4</v>
      </c>
      <c r="AI12" s="2">
        <f t="shared" si="13"/>
        <v>0.7530930607853684</v>
      </c>
      <c r="AJ12" s="23">
        <v>4338.9</v>
      </c>
      <c r="AK12" s="25">
        <v>454</v>
      </c>
      <c r="AL12" s="2">
        <f t="shared" si="14"/>
        <v>10.463481527576114</v>
      </c>
      <c r="AM12" s="23">
        <v>2309.4</v>
      </c>
      <c r="AN12" s="25">
        <v>384.9</v>
      </c>
      <c r="AO12" s="2">
        <f t="shared" si="15"/>
        <v>16.666666666666664</v>
      </c>
      <c r="AP12" s="23">
        <v>0</v>
      </c>
      <c r="AQ12" s="25">
        <v>0</v>
      </c>
      <c r="AR12" s="2" t="e">
        <f t="shared" si="16"/>
        <v>#DIV/0!</v>
      </c>
      <c r="AS12" s="21">
        <v>7774.4</v>
      </c>
      <c r="AT12" s="26">
        <v>882</v>
      </c>
      <c r="AU12" s="2">
        <f t="shared" si="17"/>
        <v>11.344926939699528</v>
      </c>
      <c r="AV12" s="30">
        <v>1396</v>
      </c>
      <c r="AW12" s="25">
        <v>97.2</v>
      </c>
      <c r="AX12" s="2">
        <f t="shared" si="18"/>
        <v>6.962750716332379</v>
      </c>
      <c r="AY12" s="29">
        <v>1260.5</v>
      </c>
      <c r="AZ12" s="25">
        <v>97.2</v>
      </c>
      <c r="BA12" s="2">
        <f t="shared" si="3"/>
        <v>7.711225704085681</v>
      </c>
      <c r="BB12" s="21">
        <v>1211.9</v>
      </c>
      <c r="BC12" s="28">
        <v>0</v>
      </c>
      <c r="BD12" s="2">
        <f t="shared" si="19"/>
        <v>0</v>
      </c>
      <c r="BE12" s="29">
        <v>2952.1</v>
      </c>
      <c r="BF12" s="28">
        <v>241.2</v>
      </c>
      <c r="BG12" s="2">
        <f t="shared" si="20"/>
        <v>8.170454930388535</v>
      </c>
      <c r="BH12" s="29">
        <v>2119.7</v>
      </c>
      <c r="BI12" s="26">
        <v>533.2</v>
      </c>
      <c r="BJ12" s="2">
        <f t="shared" si="21"/>
        <v>25.154502995706945</v>
      </c>
      <c r="BK12" s="27">
        <f t="shared" si="4"/>
        <v>-392.8000000000002</v>
      </c>
      <c r="BL12" s="17">
        <f t="shared" si="22"/>
        <v>-59.799999999999955</v>
      </c>
      <c r="BM12" s="2">
        <f t="shared" si="23"/>
        <v>15.224032586558026</v>
      </c>
      <c r="BN12" s="8"/>
      <c r="BO12" s="9"/>
    </row>
    <row r="13" spans="1:67" ht="15" customHeight="1">
      <c r="A13" s="7">
        <v>4</v>
      </c>
      <c r="B13" s="20" t="s">
        <v>33</v>
      </c>
      <c r="C13" s="77">
        <f t="shared" si="0"/>
        <v>5290</v>
      </c>
      <c r="D13" s="21">
        <f t="shared" si="1"/>
        <v>698.5</v>
      </c>
      <c r="E13" s="2">
        <f t="shared" si="5"/>
        <v>13.204158790170132</v>
      </c>
      <c r="F13" s="21">
        <v>2831.4</v>
      </c>
      <c r="G13" s="2">
        <v>369.6</v>
      </c>
      <c r="H13" s="2">
        <f t="shared" si="6"/>
        <v>13.053613053613052</v>
      </c>
      <c r="I13" s="21">
        <v>78.1</v>
      </c>
      <c r="J13" s="2">
        <v>12.2</v>
      </c>
      <c r="K13" s="2">
        <f t="shared" si="2"/>
        <v>15.620998719590268</v>
      </c>
      <c r="L13" s="21">
        <v>110.3</v>
      </c>
      <c r="M13" s="2">
        <v>0</v>
      </c>
      <c r="N13" s="2">
        <f t="shared" si="7"/>
        <v>0</v>
      </c>
      <c r="O13" s="21">
        <v>166</v>
      </c>
      <c r="P13" s="2">
        <v>3.7</v>
      </c>
      <c r="Q13" s="2">
        <f t="shared" si="8"/>
        <v>2.2289156626506026</v>
      </c>
      <c r="R13" s="23">
        <v>598</v>
      </c>
      <c r="S13" s="2">
        <v>11.2</v>
      </c>
      <c r="T13" s="2">
        <f t="shared" si="24"/>
        <v>1.8729096989966554</v>
      </c>
      <c r="U13" s="23"/>
      <c r="V13" s="2"/>
      <c r="W13" s="2" t="e">
        <f t="shared" si="9"/>
        <v>#DIV/0!</v>
      </c>
      <c r="X13" s="23">
        <v>181.2</v>
      </c>
      <c r="Y13" s="2">
        <v>155.8</v>
      </c>
      <c r="Z13" s="2">
        <f t="shared" si="10"/>
        <v>85.9823399558499</v>
      </c>
      <c r="AA13" s="23">
        <v>18.8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240.5</v>
      </c>
      <c r="AH13" s="2">
        <v>25</v>
      </c>
      <c r="AI13" s="2">
        <f t="shared" si="13"/>
        <v>10.395010395010395</v>
      </c>
      <c r="AJ13" s="23">
        <v>2458.6</v>
      </c>
      <c r="AK13" s="25">
        <v>328.9</v>
      </c>
      <c r="AL13" s="2">
        <f t="shared" si="14"/>
        <v>13.377531928739932</v>
      </c>
      <c r="AM13" s="23">
        <v>685</v>
      </c>
      <c r="AN13" s="25">
        <v>114.2</v>
      </c>
      <c r="AO13" s="2">
        <f t="shared" si="15"/>
        <v>16.67153284671533</v>
      </c>
      <c r="AP13" s="23">
        <v>723.5</v>
      </c>
      <c r="AQ13" s="25">
        <v>120.6</v>
      </c>
      <c r="AR13" s="2">
        <f t="shared" si="16"/>
        <v>16.66897028334485</v>
      </c>
      <c r="AS13" s="21">
        <v>5889.1</v>
      </c>
      <c r="AT13" s="26">
        <v>491</v>
      </c>
      <c r="AU13" s="2">
        <f t="shared" si="17"/>
        <v>8.337436959807102</v>
      </c>
      <c r="AV13" s="30">
        <v>1632.7</v>
      </c>
      <c r="AW13" s="25">
        <v>191.6</v>
      </c>
      <c r="AX13" s="2">
        <f t="shared" si="18"/>
        <v>11.735162614074843</v>
      </c>
      <c r="AY13" s="29">
        <v>1576.7</v>
      </c>
      <c r="AZ13" s="25">
        <v>191.8</v>
      </c>
      <c r="BA13" s="2">
        <f t="shared" si="3"/>
        <v>12.16464768186719</v>
      </c>
      <c r="BB13" s="21">
        <v>1779</v>
      </c>
      <c r="BC13" s="28">
        <v>0</v>
      </c>
      <c r="BD13" s="2">
        <f t="shared" si="19"/>
        <v>0</v>
      </c>
      <c r="BE13" s="29">
        <v>1216.6</v>
      </c>
      <c r="BF13" s="28">
        <v>185</v>
      </c>
      <c r="BG13" s="2">
        <f t="shared" si="20"/>
        <v>15.206312674667105</v>
      </c>
      <c r="BH13" s="29">
        <v>1167.8</v>
      </c>
      <c r="BI13" s="26">
        <v>112.3</v>
      </c>
      <c r="BJ13" s="2">
        <f t="shared" si="21"/>
        <v>9.616372666552492</v>
      </c>
      <c r="BK13" s="27">
        <f t="shared" si="4"/>
        <v>-599.1000000000004</v>
      </c>
      <c r="BL13" s="17">
        <f t="shared" si="22"/>
        <v>207.5</v>
      </c>
      <c r="BM13" s="2">
        <f>BL13/BK13*100</f>
        <v>-34.635286262727405</v>
      </c>
      <c r="BN13" s="8"/>
      <c r="BO13" s="9"/>
    </row>
    <row r="14" spans="1:67" ht="14.25">
      <c r="A14" s="7">
        <v>5</v>
      </c>
      <c r="B14" s="20" t="s">
        <v>34</v>
      </c>
      <c r="C14" s="77">
        <f t="shared" si="0"/>
        <v>5500.5</v>
      </c>
      <c r="D14" s="21">
        <f t="shared" si="1"/>
        <v>839.7</v>
      </c>
      <c r="E14" s="2">
        <f t="shared" si="5"/>
        <v>15.26588491955277</v>
      </c>
      <c r="F14" s="21">
        <v>2741.6</v>
      </c>
      <c r="G14" s="2">
        <v>443</v>
      </c>
      <c r="H14" s="2">
        <f t="shared" si="6"/>
        <v>16.15844762182667</v>
      </c>
      <c r="I14" s="21">
        <v>584.7</v>
      </c>
      <c r="J14" s="2">
        <v>91.1</v>
      </c>
      <c r="K14" s="2">
        <f t="shared" si="2"/>
        <v>15.580639644262012</v>
      </c>
      <c r="L14" s="21">
        <v>0.9</v>
      </c>
      <c r="M14" s="2">
        <v>0</v>
      </c>
      <c r="N14" s="2">
        <f t="shared" si="7"/>
        <v>0</v>
      </c>
      <c r="O14" s="21">
        <v>179</v>
      </c>
      <c r="P14" s="2">
        <v>5.2</v>
      </c>
      <c r="Q14" s="2">
        <f t="shared" si="8"/>
        <v>2.905027932960894</v>
      </c>
      <c r="R14" s="23">
        <v>648</v>
      </c>
      <c r="S14" s="2">
        <v>38.3</v>
      </c>
      <c r="T14" s="2">
        <f t="shared" si="24"/>
        <v>5.910493827160494</v>
      </c>
      <c r="U14" s="23"/>
      <c r="V14" s="2"/>
      <c r="W14" s="2" t="e">
        <f t="shared" si="9"/>
        <v>#DIV/0!</v>
      </c>
      <c r="X14" s="23">
        <v>121</v>
      </c>
      <c r="Y14" s="2">
        <v>16.9</v>
      </c>
      <c r="Z14" s="2">
        <f t="shared" si="10"/>
        <v>13.966942148760332</v>
      </c>
      <c r="AA14" s="23">
        <v>0</v>
      </c>
      <c r="AB14" s="2">
        <v>13.3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1">
        <v>48.2</v>
      </c>
      <c r="AH14" s="2">
        <v>0</v>
      </c>
      <c r="AI14" s="2">
        <f t="shared" si="13"/>
        <v>0</v>
      </c>
      <c r="AJ14" s="23">
        <v>2758.9</v>
      </c>
      <c r="AK14" s="25">
        <v>396.7</v>
      </c>
      <c r="AL14" s="2">
        <f t="shared" si="14"/>
        <v>14.378919134437638</v>
      </c>
      <c r="AM14" s="23">
        <v>1656.3</v>
      </c>
      <c r="AN14" s="25">
        <v>276.1</v>
      </c>
      <c r="AO14" s="2">
        <f t="shared" si="15"/>
        <v>16.669685443458313</v>
      </c>
      <c r="AP14" s="23">
        <v>94.5</v>
      </c>
      <c r="AQ14" s="25">
        <v>15.7</v>
      </c>
      <c r="AR14" s="2">
        <f t="shared" si="16"/>
        <v>16.613756613756614</v>
      </c>
      <c r="AS14" s="21">
        <v>6428.7</v>
      </c>
      <c r="AT14" s="26">
        <v>663.9</v>
      </c>
      <c r="AU14" s="2">
        <f t="shared" si="17"/>
        <v>10.327126790797516</v>
      </c>
      <c r="AV14" s="30">
        <v>1924.2</v>
      </c>
      <c r="AW14" s="25">
        <v>139.8</v>
      </c>
      <c r="AX14" s="2">
        <f t="shared" si="18"/>
        <v>7.265357031493608</v>
      </c>
      <c r="AY14" s="29">
        <v>1815</v>
      </c>
      <c r="AZ14" s="25">
        <v>139.8</v>
      </c>
      <c r="BA14" s="2">
        <f t="shared" si="3"/>
        <v>7.702479338842975</v>
      </c>
      <c r="BB14" s="21">
        <v>1674.6</v>
      </c>
      <c r="BC14" s="28">
        <v>100</v>
      </c>
      <c r="BD14" s="2">
        <f t="shared" si="19"/>
        <v>5.971575301564553</v>
      </c>
      <c r="BE14" s="29">
        <v>972.7</v>
      </c>
      <c r="BF14" s="28">
        <v>206.6</v>
      </c>
      <c r="BG14" s="2">
        <f t="shared" si="20"/>
        <v>21.239847846201293</v>
      </c>
      <c r="BH14" s="29">
        <v>1763</v>
      </c>
      <c r="BI14" s="32">
        <v>207.6</v>
      </c>
      <c r="BJ14" s="2">
        <f t="shared" si="21"/>
        <v>11.77538287010777</v>
      </c>
      <c r="BK14" s="27">
        <f t="shared" si="4"/>
        <v>-928.1999999999998</v>
      </c>
      <c r="BL14" s="17">
        <f t="shared" si="22"/>
        <v>175.80000000000007</v>
      </c>
      <c r="BM14" s="2">
        <f t="shared" si="23"/>
        <v>-18.93988364576601</v>
      </c>
      <c r="BN14" s="8"/>
      <c r="BO14" s="9"/>
    </row>
    <row r="15" spans="1:67" ht="14.25">
      <c r="A15" s="7">
        <v>6</v>
      </c>
      <c r="B15" s="20" t="s">
        <v>35</v>
      </c>
      <c r="C15" s="77">
        <f t="shared" si="0"/>
        <v>6213.4</v>
      </c>
      <c r="D15" s="21">
        <f t="shared" si="1"/>
        <v>674.5</v>
      </c>
      <c r="E15" s="2">
        <f t="shared" si="5"/>
        <v>10.855570219203656</v>
      </c>
      <c r="F15" s="21">
        <v>2058.5</v>
      </c>
      <c r="G15" s="2">
        <v>185.7</v>
      </c>
      <c r="H15" s="2">
        <f t="shared" si="6"/>
        <v>9.02113189215448</v>
      </c>
      <c r="I15" s="21">
        <v>76.2</v>
      </c>
      <c r="J15" s="2">
        <v>9.6</v>
      </c>
      <c r="K15" s="2">
        <f t="shared" si="2"/>
        <v>12.598425196850393</v>
      </c>
      <c r="L15" s="21">
        <v>0</v>
      </c>
      <c r="M15" s="2">
        <v>0</v>
      </c>
      <c r="N15" s="2" t="e">
        <f t="shared" si="7"/>
        <v>#DIV/0!</v>
      </c>
      <c r="O15" s="21">
        <v>127</v>
      </c>
      <c r="P15" s="2">
        <v>7.4</v>
      </c>
      <c r="Q15" s="2">
        <f t="shared" si="8"/>
        <v>5.826771653543307</v>
      </c>
      <c r="R15" s="23">
        <v>540</v>
      </c>
      <c r="S15" s="2">
        <v>26.4</v>
      </c>
      <c r="T15" s="2">
        <f t="shared" si="24"/>
        <v>4.888888888888888</v>
      </c>
      <c r="U15" s="23"/>
      <c r="V15" s="2"/>
      <c r="W15" s="2" t="e">
        <f t="shared" si="9"/>
        <v>#DIV/0!</v>
      </c>
      <c r="X15" s="23">
        <v>36.9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0</v>
      </c>
      <c r="AH15" s="2">
        <v>0</v>
      </c>
      <c r="AI15" s="2" t="e">
        <f t="shared" si="13"/>
        <v>#DIV/0!</v>
      </c>
      <c r="AJ15" s="23">
        <v>4154.9</v>
      </c>
      <c r="AK15" s="25">
        <v>488.8</v>
      </c>
      <c r="AL15" s="2">
        <f t="shared" si="14"/>
        <v>11.764422729788926</v>
      </c>
      <c r="AM15" s="23">
        <v>2402.3</v>
      </c>
      <c r="AN15" s="25">
        <v>400.4</v>
      </c>
      <c r="AO15" s="2">
        <f t="shared" si="15"/>
        <v>16.66736044623902</v>
      </c>
      <c r="AP15" s="23">
        <v>0</v>
      </c>
      <c r="AQ15" s="25">
        <v>0</v>
      </c>
      <c r="AR15" s="2" t="e">
        <f t="shared" si="16"/>
        <v>#DIV/0!</v>
      </c>
      <c r="AS15" s="21">
        <v>6259.3</v>
      </c>
      <c r="AT15" s="26">
        <v>430.1</v>
      </c>
      <c r="AU15" s="2">
        <f t="shared" si="17"/>
        <v>6.8713753934146</v>
      </c>
      <c r="AV15" s="30">
        <v>1497</v>
      </c>
      <c r="AW15" s="25">
        <v>112.5</v>
      </c>
      <c r="AX15" s="2">
        <f t="shared" si="18"/>
        <v>7.515030060120241</v>
      </c>
      <c r="AY15" s="29">
        <v>1437.5</v>
      </c>
      <c r="AZ15" s="25">
        <v>112.5</v>
      </c>
      <c r="BA15" s="2">
        <f t="shared" si="3"/>
        <v>7.82608695652174</v>
      </c>
      <c r="BB15" s="21">
        <v>2321.1</v>
      </c>
      <c r="BC15" s="28">
        <v>0</v>
      </c>
      <c r="BD15" s="2">
        <f t="shared" si="19"/>
        <v>0</v>
      </c>
      <c r="BE15" s="29">
        <v>1251.8</v>
      </c>
      <c r="BF15" s="28">
        <v>94.1</v>
      </c>
      <c r="BG15" s="2">
        <f t="shared" si="20"/>
        <v>7.517175267614634</v>
      </c>
      <c r="BH15" s="29">
        <v>1079.3</v>
      </c>
      <c r="BI15" s="26">
        <v>213.5</v>
      </c>
      <c r="BJ15" s="2">
        <f t="shared" si="21"/>
        <v>19.781339757250073</v>
      </c>
      <c r="BK15" s="27">
        <f t="shared" si="4"/>
        <v>-45.900000000000546</v>
      </c>
      <c r="BL15" s="17">
        <f t="shared" si="22"/>
        <v>244.39999999999998</v>
      </c>
      <c r="BM15" s="2">
        <f t="shared" si="23"/>
        <v>-532.4618736383378</v>
      </c>
      <c r="BN15" s="8"/>
      <c r="BO15" s="9"/>
    </row>
    <row r="16" spans="1:67" ht="14.25">
      <c r="A16" s="7">
        <v>7</v>
      </c>
      <c r="B16" s="20" t="s">
        <v>36</v>
      </c>
      <c r="C16" s="77">
        <f t="shared" si="0"/>
        <v>4453.6</v>
      </c>
      <c r="D16" s="21">
        <f t="shared" si="1"/>
        <v>465</v>
      </c>
      <c r="E16" s="2">
        <f t="shared" si="5"/>
        <v>10.440991557391772</v>
      </c>
      <c r="F16" s="21">
        <v>1276.7</v>
      </c>
      <c r="G16" s="2">
        <v>199.3</v>
      </c>
      <c r="H16" s="2">
        <f t="shared" si="6"/>
        <v>15.610558471058198</v>
      </c>
      <c r="I16" s="21">
        <v>9.1</v>
      </c>
      <c r="J16" s="2">
        <v>0.9</v>
      </c>
      <c r="K16" s="2">
        <f t="shared" si="2"/>
        <v>9.89010989010989</v>
      </c>
      <c r="L16" s="21">
        <v>0</v>
      </c>
      <c r="M16" s="2">
        <v>0</v>
      </c>
      <c r="N16" s="2" t="e">
        <f t="shared" si="7"/>
        <v>#DIV/0!</v>
      </c>
      <c r="O16" s="21">
        <v>98</v>
      </c>
      <c r="P16" s="2">
        <v>9.6</v>
      </c>
      <c r="Q16" s="2">
        <f t="shared" si="8"/>
        <v>9.795918367346939</v>
      </c>
      <c r="R16" s="23">
        <v>376</v>
      </c>
      <c r="S16" s="2">
        <v>81</v>
      </c>
      <c r="T16" s="2">
        <f t="shared" si="24"/>
        <v>21.54255319148936</v>
      </c>
      <c r="U16" s="23"/>
      <c r="V16" s="2"/>
      <c r="W16" s="2" t="e">
        <f t="shared" si="9"/>
        <v>#DIV/0!</v>
      </c>
      <c r="X16" s="23">
        <v>267.6</v>
      </c>
      <c r="Y16" s="2">
        <v>39.1</v>
      </c>
      <c r="Z16" s="2">
        <f t="shared" si="10"/>
        <v>14.611360239162929</v>
      </c>
      <c r="AA16" s="23">
        <v>31.3</v>
      </c>
      <c r="AB16" s="2">
        <v>5.2</v>
      </c>
      <c r="AC16" s="2">
        <f t="shared" si="11"/>
        <v>16.61341853035144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3176.9</v>
      </c>
      <c r="AK16" s="25">
        <v>265.7</v>
      </c>
      <c r="AL16" s="2">
        <f t="shared" si="14"/>
        <v>8.363499008467373</v>
      </c>
      <c r="AM16" s="23">
        <v>490.6</v>
      </c>
      <c r="AN16" s="25">
        <v>81.8</v>
      </c>
      <c r="AO16" s="2">
        <f t="shared" si="15"/>
        <v>16.673461068079902</v>
      </c>
      <c r="AP16" s="23">
        <v>746.1</v>
      </c>
      <c r="AQ16" s="25">
        <v>124.3</v>
      </c>
      <c r="AR16" s="2">
        <f t="shared" si="16"/>
        <v>16.65996515212438</v>
      </c>
      <c r="AS16" s="21">
        <v>4453.6</v>
      </c>
      <c r="AT16" s="26">
        <v>269.8</v>
      </c>
      <c r="AU16" s="2">
        <f t="shared" si="17"/>
        <v>6.0580204778157</v>
      </c>
      <c r="AV16" s="30">
        <v>1090.2</v>
      </c>
      <c r="AW16" s="25">
        <v>91.2</v>
      </c>
      <c r="AX16" s="2">
        <f t="shared" si="18"/>
        <v>8.365437534397358</v>
      </c>
      <c r="AY16" s="29">
        <v>1005.5</v>
      </c>
      <c r="AZ16" s="25">
        <v>81.6</v>
      </c>
      <c r="BA16" s="2">
        <f t="shared" si="3"/>
        <v>8.115365489806067</v>
      </c>
      <c r="BB16" s="21">
        <v>939.7</v>
      </c>
      <c r="BC16" s="28">
        <v>0</v>
      </c>
      <c r="BD16" s="2">
        <f t="shared" si="19"/>
        <v>0</v>
      </c>
      <c r="BE16" s="29">
        <v>1526.5</v>
      </c>
      <c r="BF16" s="28">
        <v>41.2</v>
      </c>
      <c r="BG16" s="2">
        <f t="shared" si="20"/>
        <v>2.698984605306256</v>
      </c>
      <c r="BH16" s="29">
        <v>805.6</v>
      </c>
      <c r="BI16" s="26">
        <v>127.6</v>
      </c>
      <c r="BJ16" s="2">
        <f t="shared" si="21"/>
        <v>15.839126117179742</v>
      </c>
      <c r="BK16" s="27">
        <f t="shared" si="4"/>
        <v>0</v>
      </c>
      <c r="BL16" s="17">
        <f t="shared" si="22"/>
        <v>195.2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77">
        <f t="shared" si="0"/>
        <v>5833.9</v>
      </c>
      <c r="D17" s="21">
        <f t="shared" si="1"/>
        <v>714.4000000000001</v>
      </c>
      <c r="E17" s="2">
        <f t="shared" si="5"/>
        <v>12.245667563722384</v>
      </c>
      <c r="F17" s="21">
        <v>3983.4</v>
      </c>
      <c r="G17" s="2">
        <v>539.7</v>
      </c>
      <c r="H17" s="2">
        <f t="shared" si="6"/>
        <v>13.548727217954513</v>
      </c>
      <c r="I17" s="21">
        <v>1543.3</v>
      </c>
      <c r="J17" s="2">
        <v>257.9</v>
      </c>
      <c r="K17" s="2">
        <f t="shared" si="2"/>
        <v>16.710944080865676</v>
      </c>
      <c r="L17" s="21">
        <v>2.3</v>
      </c>
      <c r="M17" s="2">
        <v>0</v>
      </c>
      <c r="N17" s="2">
        <f t="shared" si="7"/>
        <v>0</v>
      </c>
      <c r="O17" s="21">
        <v>285</v>
      </c>
      <c r="P17" s="2">
        <v>0.6</v>
      </c>
      <c r="Q17" s="2">
        <f t="shared" si="8"/>
        <v>0.21052631578947367</v>
      </c>
      <c r="R17" s="23">
        <v>1167</v>
      </c>
      <c r="S17" s="2">
        <v>136.8</v>
      </c>
      <c r="T17" s="2">
        <f t="shared" si="24"/>
        <v>11.722365038560412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0</v>
      </c>
      <c r="AH17" s="2">
        <v>0</v>
      </c>
      <c r="AI17" s="2" t="e">
        <f>AI10</f>
        <v>#DIV/0!</v>
      </c>
      <c r="AJ17" s="23">
        <v>1850.5</v>
      </c>
      <c r="AK17" s="25">
        <v>174.7</v>
      </c>
      <c r="AL17" s="2">
        <f t="shared" si="14"/>
        <v>9.440691704944609</v>
      </c>
      <c r="AM17" s="23">
        <v>0</v>
      </c>
      <c r="AN17" s="25">
        <v>0</v>
      </c>
      <c r="AO17" s="2" t="e">
        <f t="shared" si="15"/>
        <v>#DIV/0!</v>
      </c>
      <c r="AP17" s="23">
        <v>441.4</v>
      </c>
      <c r="AQ17" s="25">
        <v>73.6</v>
      </c>
      <c r="AR17" s="2">
        <f t="shared" si="16"/>
        <v>16.674218396012684</v>
      </c>
      <c r="AS17" s="21">
        <v>6264.5</v>
      </c>
      <c r="AT17" s="26">
        <v>575.8</v>
      </c>
      <c r="AU17" s="2">
        <f t="shared" si="17"/>
        <v>9.191475776199217</v>
      </c>
      <c r="AV17" s="30">
        <v>1281.9</v>
      </c>
      <c r="AW17" s="25">
        <v>128.5</v>
      </c>
      <c r="AX17" s="2">
        <f t="shared" si="18"/>
        <v>10.024182853576722</v>
      </c>
      <c r="AY17" s="29">
        <v>1222.2</v>
      </c>
      <c r="AZ17" s="25">
        <v>128.5</v>
      </c>
      <c r="BA17" s="2">
        <f t="shared" si="3"/>
        <v>10.513827524136802</v>
      </c>
      <c r="BB17" s="21">
        <v>1889.9</v>
      </c>
      <c r="BC17" s="28">
        <v>0</v>
      </c>
      <c r="BD17" s="2">
        <f t="shared" si="19"/>
        <v>0</v>
      </c>
      <c r="BE17" s="29">
        <v>1527.3</v>
      </c>
      <c r="BF17" s="28">
        <v>221.9</v>
      </c>
      <c r="BG17" s="2">
        <f t="shared" si="20"/>
        <v>14.52890722189485</v>
      </c>
      <c r="BH17" s="29">
        <v>1471.9</v>
      </c>
      <c r="BI17" s="26">
        <v>215.6</v>
      </c>
      <c r="BJ17" s="2">
        <f t="shared" si="21"/>
        <v>14.647734221074801</v>
      </c>
      <c r="BK17" s="27">
        <f t="shared" si="4"/>
        <v>-430.60000000000036</v>
      </c>
      <c r="BL17" s="17">
        <f t="shared" si="22"/>
        <v>138.60000000000014</v>
      </c>
      <c r="BM17" s="2">
        <f t="shared" si="23"/>
        <v>-32.18764514630748</v>
      </c>
      <c r="BN17" s="8"/>
      <c r="BO17" s="9"/>
    </row>
    <row r="18" spans="1:67" ht="14.25">
      <c r="A18" s="7">
        <v>9</v>
      </c>
      <c r="B18" s="20" t="s">
        <v>38</v>
      </c>
      <c r="C18" s="77">
        <f t="shared" si="0"/>
        <v>16806.8</v>
      </c>
      <c r="D18" s="21">
        <f t="shared" si="1"/>
        <v>1161.6</v>
      </c>
      <c r="E18" s="2">
        <f t="shared" si="5"/>
        <v>6.911488207154247</v>
      </c>
      <c r="F18" s="21">
        <v>2574.7</v>
      </c>
      <c r="G18" s="2">
        <v>311.6</v>
      </c>
      <c r="H18" s="2">
        <f t="shared" si="6"/>
        <v>12.10238085990601</v>
      </c>
      <c r="I18" s="21">
        <v>317.1</v>
      </c>
      <c r="J18" s="2">
        <v>25.2</v>
      </c>
      <c r="K18" s="2">
        <f t="shared" si="2"/>
        <v>7.947019867549668</v>
      </c>
      <c r="L18" s="21">
        <v>35.5</v>
      </c>
      <c r="M18" s="2">
        <v>0</v>
      </c>
      <c r="N18" s="2">
        <f t="shared" si="7"/>
        <v>0</v>
      </c>
      <c r="O18" s="21">
        <v>455</v>
      </c>
      <c r="P18" s="2">
        <v>12.5</v>
      </c>
      <c r="Q18" s="2">
        <f t="shared" si="8"/>
        <v>2.7472527472527473</v>
      </c>
      <c r="R18" s="23">
        <v>839</v>
      </c>
      <c r="S18" s="2">
        <v>132.4</v>
      </c>
      <c r="T18" s="2">
        <f t="shared" si="24"/>
        <v>15.780691299165674</v>
      </c>
      <c r="U18" s="23"/>
      <c r="V18" s="2"/>
      <c r="W18" s="2" t="e">
        <f t="shared" si="9"/>
        <v>#DIV/0!</v>
      </c>
      <c r="X18" s="23">
        <v>49.7</v>
      </c>
      <c r="Y18" s="2">
        <v>9.2</v>
      </c>
      <c r="Z18" s="2">
        <f t="shared" si="10"/>
        <v>18.511066398390337</v>
      </c>
      <c r="AA18" s="23">
        <v>25.7</v>
      </c>
      <c r="AB18" s="2">
        <v>8.9</v>
      </c>
      <c r="AC18" s="2">
        <f t="shared" si="11"/>
        <v>34.630350194552534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14232.1</v>
      </c>
      <c r="AK18" s="25">
        <v>850</v>
      </c>
      <c r="AL18" s="2">
        <f t="shared" si="14"/>
        <v>5.972414471511582</v>
      </c>
      <c r="AM18" s="23">
        <v>4357.2</v>
      </c>
      <c r="AN18" s="25">
        <v>726.2</v>
      </c>
      <c r="AO18" s="2">
        <f t="shared" si="15"/>
        <v>16.666666666666668</v>
      </c>
      <c r="AP18" s="23">
        <v>0</v>
      </c>
      <c r="AQ18" s="25">
        <v>0</v>
      </c>
      <c r="AR18" s="2" t="e">
        <f t="shared" si="16"/>
        <v>#DIV/0!</v>
      </c>
      <c r="AS18" s="21">
        <v>17205.9</v>
      </c>
      <c r="AT18" s="26">
        <v>786.8</v>
      </c>
      <c r="AU18" s="2">
        <f t="shared" si="17"/>
        <v>4.572850010752125</v>
      </c>
      <c r="AV18" s="30">
        <v>1782.3</v>
      </c>
      <c r="AW18" s="25">
        <v>99.7</v>
      </c>
      <c r="AX18" s="2">
        <f t="shared" si="18"/>
        <v>5.593895528250014</v>
      </c>
      <c r="AY18" s="29">
        <v>1700.7</v>
      </c>
      <c r="AZ18" s="25">
        <v>99.7</v>
      </c>
      <c r="BA18" s="2">
        <f t="shared" si="3"/>
        <v>5.8622919974128305</v>
      </c>
      <c r="BB18" s="21">
        <v>3042.6</v>
      </c>
      <c r="BC18" s="28">
        <v>60</v>
      </c>
      <c r="BD18" s="2">
        <f t="shared" si="19"/>
        <v>1.9719976336028395</v>
      </c>
      <c r="BE18" s="29">
        <v>1496.2</v>
      </c>
      <c r="BF18" s="28">
        <v>270.9</v>
      </c>
      <c r="BG18" s="2">
        <f t="shared" si="20"/>
        <v>18.105868199438575</v>
      </c>
      <c r="BH18" s="29">
        <v>10653.1</v>
      </c>
      <c r="BI18" s="26">
        <v>327.7</v>
      </c>
      <c r="BJ18" s="2">
        <f t="shared" si="21"/>
        <v>3.076099914578855</v>
      </c>
      <c r="BK18" s="27">
        <f t="shared" si="4"/>
        <v>-399.1000000000022</v>
      </c>
      <c r="BL18" s="17">
        <f t="shared" si="22"/>
        <v>374.79999999999995</v>
      </c>
      <c r="BM18" s="2">
        <f t="shared" si="23"/>
        <v>-93.91130042595788</v>
      </c>
      <c r="BN18" s="8"/>
      <c r="BO18" s="9"/>
    </row>
    <row r="19" spans="1:67" ht="14.25">
      <c r="A19" s="7">
        <v>10</v>
      </c>
      <c r="B19" s="20" t="s">
        <v>39</v>
      </c>
      <c r="C19" s="77">
        <f t="shared" si="0"/>
        <v>3908.2999999999997</v>
      </c>
      <c r="D19" s="21">
        <f t="shared" si="1"/>
        <v>520.7</v>
      </c>
      <c r="E19" s="2">
        <f t="shared" si="5"/>
        <v>13.322928127318784</v>
      </c>
      <c r="F19" s="21">
        <v>1311.6</v>
      </c>
      <c r="G19" s="2">
        <v>132.9</v>
      </c>
      <c r="H19" s="2">
        <f t="shared" si="6"/>
        <v>10.13266239707228</v>
      </c>
      <c r="I19" s="21">
        <v>39</v>
      </c>
      <c r="J19" s="2">
        <v>3.2</v>
      </c>
      <c r="K19" s="2">
        <f t="shared" si="2"/>
        <v>8.205128205128204</v>
      </c>
      <c r="L19" s="21">
        <v>1.6</v>
      </c>
      <c r="M19" s="2">
        <v>0</v>
      </c>
      <c r="N19" s="2">
        <f t="shared" si="7"/>
        <v>0</v>
      </c>
      <c r="O19" s="21">
        <v>69</v>
      </c>
      <c r="P19" s="2">
        <v>1.4</v>
      </c>
      <c r="Q19" s="2">
        <f t="shared" si="8"/>
        <v>2.0289855072463765</v>
      </c>
      <c r="R19" s="23">
        <v>306</v>
      </c>
      <c r="S19" s="2">
        <v>12.6</v>
      </c>
      <c r="T19" s="2">
        <f t="shared" si="24"/>
        <v>4.117647058823529</v>
      </c>
      <c r="U19" s="23"/>
      <c r="V19" s="2"/>
      <c r="W19" s="2" t="e">
        <f t="shared" si="9"/>
        <v>#DIV/0!</v>
      </c>
      <c r="X19" s="23">
        <v>200</v>
      </c>
      <c r="Y19" s="2">
        <v>9.4</v>
      </c>
      <c r="Z19" s="2">
        <f t="shared" si="10"/>
        <v>4.7</v>
      </c>
      <c r="AA19" s="23">
        <v>5.3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2596.7</v>
      </c>
      <c r="AK19" s="25">
        <v>387.8</v>
      </c>
      <c r="AL19" s="2">
        <f t="shared" si="14"/>
        <v>14.934339738899375</v>
      </c>
      <c r="AM19" s="23">
        <v>1194.2</v>
      </c>
      <c r="AN19" s="25">
        <v>199</v>
      </c>
      <c r="AO19" s="2">
        <f t="shared" si="15"/>
        <v>16.66387539775582</v>
      </c>
      <c r="AP19" s="23">
        <v>782.2</v>
      </c>
      <c r="AQ19" s="25">
        <v>130.4</v>
      </c>
      <c r="AR19" s="2">
        <f t="shared" si="16"/>
        <v>16.670928151367935</v>
      </c>
      <c r="AS19" s="21">
        <v>3908.3</v>
      </c>
      <c r="AT19" s="26">
        <v>504.4</v>
      </c>
      <c r="AU19" s="2">
        <f t="shared" si="17"/>
        <v>12.905867000997876</v>
      </c>
      <c r="AV19" s="30">
        <v>1119.2</v>
      </c>
      <c r="AW19" s="25">
        <v>112</v>
      </c>
      <c r="AX19" s="2">
        <f t="shared" si="18"/>
        <v>10.007147962830592</v>
      </c>
      <c r="AY19" s="29">
        <v>1068</v>
      </c>
      <c r="AZ19" s="25">
        <v>112</v>
      </c>
      <c r="BA19" s="2">
        <f t="shared" si="3"/>
        <v>10.486891385767791</v>
      </c>
      <c r="BB19" s="21">
        <v>918.2</v>
      </c>
      <c r="BC19" s="28">
        <v>53.5</v>
      </c>
      <c r="BD19" s="2">
        <f t="shared" si="19"/>
        <v>5.826617294707035</v>
      </c>
      <c r="BE19" s="29">
        <v>571.5</v>
      </c>
      <c r="BF19" s="28">
        <v>143.4</v>
      </c>
      <c r="BG19" s="2">
        <f t="shared" si="20"/>
        <v>25.09186351706037</v>
      </c>
      <c r="BH19" s="29">
        <v>1207</v>
      </c>
      <c r="BI19" s="26">
        <v>185</v>
      </c>
      <c r="BJ19" s="2">
        <f t="shared" si="21"/>
        <v>15.327257663628831</v>
      </c>
      <c r="BK19" s="27">
        <f t="shared" si="4"/>
        <v>0</v>
      </c>
      <c r="BL19" s="17">
        <f t="shared" si="22"/>
        <v>16.300000000000068</v>
      </c>
      <c r="BM19" s="2" t="e">
        <f t="shared" si="23"/>
        <v>#DIV/0!</v>
      </c>
      <c r="BN19" s="8"/>
      <c r="BO19" s="9"/>
    </row>
    <row r="20" spans="1:67" ht="14.25">
      <c r="A20" s="7">
        <v>11</v>
      </c>
      <c r="B20" s="20" t="s">
        <v>40</v>
      </c>
      <c r="C20" s="21">
        <f t="shared" si="0"/>
        <v>3402.2</v>
      </c>
      <c r="D20" s="21">
        <f t="shared" si="1"/>
        <v>477.79999999999995</v>
      </c>
      <c r="E20" s="2">
        <f t="shared" si="5"/>
        <v>14.043853976838516</v>
      </c>
      <c r="F20" s="21">
        <v>1174.8</v>
      </c>
      <c r="G20" s="2">
        <v>143.9</v>
      </c>
      <c r="H20" s="2">
        <f t="shared" si="6"/>
        <v>12.24889342866871</v>
      </c>
      <c r="I20" s="21">
        <v>9.7</v>
      </c>
      <c r="J20" s="2">
        <v>1.4</v>
      </c>
      <c r="K20" s="2">
        <f t="shared" si="2"/>
        <v>14.432989690721651</v>
      </c>
      <c r="L20" s="21">
        <v>0.9</v>
      </c>
      <c r="M20" s="2">
        <v>0.6</v>
      </c>
      <c r="N20" s="2">
        <f t="shared" si="7"/>
        <v>66.66666666666666</v>
      </c>
      <c r="O20" s="21">
        <v>143</v>
      </c>
      <c r="P20" s="2">
        <v>2.1</v>
      </c>
      <c r="Q20" s="2">
        <f t="shared" si="8"/>
        <v>1.4685314685314688</v>
      </c>
      <c r="R20" s="23">
        <v>352</v>
      </c>
      <c r="S20" s="2">
        <v>31.7</v>
      </c>
      <c r="T20" s="2">
        <f t="shared" si="24"/>
        <v>9.005681818181818</v>
      </c>
      <c r="U20" s="23"/>
      <c r="V20" s="2"/>
      <c r="W20" s="2" t="e">
        <f t="shared" si="9"/>
        <v>#DIV/0!</v>
      </c>
      <c r="X20" s="23">
        <v>21.1</v>
      </c>
      <c r="Y20" s="2">
        <v>0</v>
      </c>
      <c r="Z20" s="2">
        <f t="shared" si="10"/>
        <v>0</v>
      </c>
      <c r="AA20" s="23">
        <v>27.7</v>
      </c>
      <c r="AB20" s="2">
        <v>4.6</v>
      </c>
      <c r="AC20" s="2">
        <f t="shared" si="11"/>
        <v>16.60649819494585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2227.4</v>
      </c>
      <c r="AK20" s="25">
        <v>333.9</v>
      </c>
      <c r="AL20" s="2">
        <f t="shared" si="14"/>
        <v>14.990571967316152</v>
      </c>
      <c r="AM20" s="23">
        <v>1542.3</v>
      </c>
      <c r="AN20" s="25">
        <v>257.1</v>
      </c>
      <c r="AO20" s="2">
        <f t="shared" si="15"/>
        <v>16.669908578097647</v>
      </c>
      <c r="AP20" s="23">
        <v>151.9</v>
      </c>
      <c r="AQ20" s="25">
        <v>25.3</v>
      </c>
      <c r="AR20" s="2">
        <f t="shared" si="16"/>
        <v>16.65569453587887</v>
      </c>
      <c r="AS20" s="21">
        <v>3552.1</v>
      </c>
      <c r="AT20" s="26">
        <v>320.1</v>
      </c>
      <c r="AU20" s="2">
        <f t="shared" si="17"/>
        <v>9.011570620196505</v>
      </c>
      <c r="AV20" s="30">
        <v>1269.3</v>
      </c>
      <c r="AW20" s="25">
        <v>172.1</v>
      </c>
      <c r="AX20" s="2">
        <f t="shared" si="18"/>
        <v>13.558654376427953</v>
      </c>
      <c r="AY20" s="29">
        <v>1216.7</v>
      </c>
      <c r="AZ20" s="25">
        <v>172.1</v>
      </c>
      <c r="BA20" s="2">
        <f t="shared" si="3"/>
        <v>14.144817950193145</v>
      </c>
      <c r="BB20" s="21">
        <v>893.2</v>
      </c>
      <c r="BC20" s="28">
        <v>0</v>
      </c>
      <c r="BD20" s="2">
        <f t="shared" si="19"/>
        <v>0</v>
      </c>
      <c r="BE20" s="29">
        <v>407</v>
      </c>
      <c r="BF20" s="28">
        <v>103</v>
      </c>
      <c r="BG20" s="2">
        <f t="shared" si="20"/>
        <v>25.307125307125304</v>
      </c>
      <c r="BH20" s="29">
        <v>893.1</v>
      </c>
      <c r="BI20" s="26">
        <v>35.1</v>
      </c>
      <c r="BJ20" s="2">
        <f t="shared" si="21"/>
        <v>3.9301310043668125</v>
      </c>
      <c r="BK20" s="27">
        <f t="shared" si="4"/>
        <v>-149.9000000000001</v>
      </c>
      <c r="BL20" s="17">
        <f t="shared" si="22"/>
        <v>157.69999999999993</v>
      </c>
      <c r="BM20" s="2">
        <f t="shared" si="23"/>
        <v>-105.20346897931945</v>
      </c>
      <c r="BN20" s="8"/>
      <c r="BO20" s="9"/>
    </row>
    <row r="21" spans="1:67" ht="15" customHeight="1">
      <c r="A21" s="7">
        <v>12</v>
      </c>
      <c r="B21" s="20" t="s">
        <v>41</v>
      </c>
      <c r="C21" s="77">
        <f t="shared" si="0"/>
        <v>7699</v>
      </c>
      <c r="D21" s="21">
        <f t="shared" si="1"/>
        <v>688.5</v>
      </c>
      <c r="E21" s="2">
        <f t="shared" si="5"/>
        <v>8.942719833744642</v>
      </c>
      <c r="F21" s="21">
        <v>1741.8</v>
      </c>
      <c r="G21" s="2">
        <v>130.8</v>
      </c>
      <c r="H21" s="2">
        <f t="shared" si="6"/>
        <v>7.509472959007923</v>
      </c>
      <c r="I21" s="21">
        <v>56.7</v>
      </c>
      <c r="J21" s="2">
        <v>11</v>
      </c>
      <c r="K21" s="2">
        <f t="shared" si="2"/>
        <v>19.400352733686066</v>
      </c>
      <c r="L21" s="21">
        <v>4</v>
      </c>
      <c r="M21" s="2">
        <v>0.2</v>
      </c>
      <c r="N21" s="2">
        <f t="shared" si="7"/>
        <v>5</v>
      </c>
      <c r="O21" s="21">
        <v>237</v>
      </c>
      <c r="P21" s="2">
        <v>1.5</v>
      </c>
      <c r="Q21" s="2">
        <f t="shared" si="8"/>
        <v>0.6329113924050633</v>
      </c>
      <c r="R21" s="23">
        <v>818</v>
      </c>
      <c r="S21" s="2">
        <v>27.8</v>
      </c>
      <c r="T21" s="2">
        <f t="shared" si="24"/>
        <v>3.3985330073349633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38.9</v>
      </c>
      <c r="AB21" s="2">
        <v>6.5</v>
      </c>
      <c r="AC21" s="2">
        <f t="shared" si="11"/>
        <v>16.709511568123396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5957.2</v>
      </c>
      <c r="AK21" s="25">
        <v>557.7</v>
      </c>
      <c r="AL21" s="2">
        <f t="shared" si="14"/>
        <v>9.361780702343383</v>
      </c>
      <c r="AM21" s="23">
        <v>2629.3</v>
      </c>
      <c r="AN21" s="25">
        <v>438.2</v>
      </c>
      <c r="AO21" s="2">
        <f t="shared" si="15"/>
        <v>16.666032784391284</v>
      </c>
      <c r="AP21" s="23">
        <v>0</v>
      </c>
      <c r="AQ21" s="25">
        <v>0</v>
      </c>
      <c r="AR21" s="2" t="e">
        <f t="shared" si="16"/>
        <v>#DIV/0!</v>
      </c>
      <c r="AS21" s="21">
        <v>7699</v>
      </c>
      <c r="AT21" s="26">
        <v>346</v>
      </c>
      <c r="AU21" s="2">
        <f t="shared" si="17"/>
        <v>4.4940901415768275</v>
      </c>
      <c r="AV21" s="30">
        <v>1417.5</v>
      </c>
      <c r="AW21" s="25">
        <v>131.3</v>
      </c>
      <c r="AX21" s="2">
        <f t="shared" si="18"/>
        <v>9.26278659611993</v>
      </c>
      <c r="AY21" s="29">
        <v>1352.6</v>
      </c>
      <c r="AZ21" s="25">
        <v>131.3</v>
      </c>
      <c r="BA21" s="2">
        <f t="shared" si="3"/>
        <v>9.707230519000445</v>
      </c>
      <c r="BB21" s="21">
        <v>3137.8</v>
      </c>
      <c r="BC21" s="28">
        <v>0</v>
      </c>
      <c r="BD21" s="2">
        <f t="shared" si="19"/>
        <v>0</v>
      </c>
      <c r="BE21" s="29">
        <v>2080</v>
      </c>
      <c r="BF21" s="28">
        <v>14.8</v>
      </c>
      <c r="BG21" s="2">
        <f t="shared" si="20"/>
        <v>0.7115384615384616</v>
      </c>
      <c r="BH21" s="29">
        <v>969.4</v>
      </c>
      <c r="BI21" s="26">
        <v>190</v>
      </c>
      <c r="BJ21" s="2">
        <f t="shared" si="21"/>
        <v>19.599752424179904</v>
      </c>
      <c r="BK21" s="27">
        <f t="shared" si="4"/>
        <v>0</v>
      </c>
      <c r="BL21" s="17">
        <f t="shared" si="22"/>
        <v>342.5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77">
        <f t="shared" si="0"/>
        <v>6788.5</v>
      </c>
      <c r="D22" s="21">
        <f t="shared" si="1"/>
        <v>607</v>
      </c>
      <c r="E22" s="2">
        <f t="shared" si="5"/>
        <v>8.941592398909922</v>
      </c>
      <c r="F22" s="21">
        <v>2699.7</v>
      </c>
      <c r="G22" s="2">
        <v>253.6</v>
      </c>
      <c r="H22" s="2">
        <f t="shared" si="6"/>
        <v>9.39363632996259</v>
      </c>
      <c r="I22" s="21">
        <v>273.8</v>
      </c>
      <c r="J22" s="2">
        <v>37.4</v>
      </c>
      <c r="K22" s="2">
        <f t="shared" si="2"/>
        <v>13.659605551497442</v>
      </c>
      <c r="L22" s="21">
        <v>0</v>
      </c>
      <c r="M22" s="2">
        <v>0</v>
      </c>
      <c r="N22" s="2" t="e">
        <f t="shared" si="7"/>
        <v>#DIV/0!</v>
      </c>
      <c r="O22" s="21">
        <v>166</v>
      </c>
      <c r="P22" s="2">
        <v>3</v>
      </c>
      <c r="Q22" s="2">
        <f t="shared" si="8"/>
        <v>1.8072289156626504</v>
      </c>
      <c r="R22" s="23">
        <v>926</v>
      </c>
      <c r="S22" s="2">
        <v>42.7</v>
      </c>
      <c r="T22" s="2">
        <f t="shared" si="24"/>
        <v>4.611231101511879</v>
      </c>
      <c r="U22" s="23"/>
      <c r="V22" s="2"/>
      <c r="W22" s="2" t="e">
        <f t="shared" si="9"/>
        <v>#DIV/0!</v>
      </c>
      <c r="X22" s="23">
        <v>362.3</v>
      </c>
      <c r="Y22" s="2">
        <v>44.7</v>
      </c>
      <c r="Z22" s="2">
        <f t="shared" si="10"/>
        <v>12.337841567761524</v>
      </c>
      <c r="AA22" s="23">
        <v>27.4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76.2</v>
      </c>
      <c r="AH22" s="2">
        <v>0</v>
      </c>
      <c r="AI22" s="2">
        <f t="shared" si="13"/>
        <v>0</v>
      </c>
      <c r="AJ22" s="23">
        <v>4088.8</v>
      </c>
      <c r="AK22" s="25">
        <v>353.4</v>
      </c>
      <c r="AL22" s="2">
        <f t="shared" si="14"/>
        <v>8.643122676579925</v>
      </c>
      <c r="AM22" s="23">
        <v>1669.3</v>
      </c>
      <c r="AN22" s="25">
        <v>278.2</v>
      </c>
      <c r="AO22" s="2">
        <f t="shared" si="15"/>
        <v>16.665668244174203</v>
      </c>
      <c r="AP22" s="23">
        <v>0</v>
      </c>
      <c r="AQ22" s="25">
        <v>0</v>
      </c>
      <c r="AR22" s="2" t="e">
        <f t="shared" si="16"/>
        <v>#DIV/0!</v>
      </c>
      <c r="AS22" s="21">
        <v>6788.5</v>
      </c>
      <c r="AT22" s="26">
        <v>576.5</v>
      </c>
      <c r="AU22" s="2">
        <f t="shared" si="17"/>
        <v>8.492303159755469</v>
      </c>
      <c r="AV22" s="30">
        <v>1544.1</v>
      </c>
      <c r="AW22" s="25">
        <v>145.5</v>
      </c>
      <c r="AX22" s="2">
        <f t="shared" si="18"/>
        <v>9.422964833883816</v>
      </c>
      <c r="AY22" s="29">
        <v>1477.2</v>
      </c>
      <c r="AZ22" s="25">
        <v>145.5</v>
      </c>
      <c r="BA22" s="2">
        <f t="shared" si="3"/>
        <v>9.849715678310316</v>
      </c>
      <c r="BB22" s="21">
        <v>2865.5</v>
      </c>
      <c r="BC22" s="28">
        <v>0</v>
      </c>
      <c r="BD22" s="2">
        <f t="shared" si="19"/>
        <v>0</v>
      </c>
      <c r="BE22" s="29">
        <v>461.8</v>
      </c>
      <c r="BF22" s="28">
        <v>55.1</v>
      </c>
      <c r="BG22" s="2">
        <f t="shared" si="20"/>
        <v>11.931572109138155</v>
      </c>
      <c r="BH22" s="29">
        <v>1822.8</v>
      </c>
      <c r="BI22" s="26">
        <v>366</v>
      </c>
      <c r="BJ22" s="2">
        <f t="shared" si="21"/>
        <v>20.078999341672155</v>
      </c>
      <c r="BK22" s="27">
        <f t="shared" si="4"/>
        <v>0</v>
      </c>
      <c r="BL22" s="17">
        <f t="shared" si="22"/>
        <v>30.5</v>
      </c>
      <c r="BM22" s="2" t="e">
        <f t="shared" si="23"/>
        <v>#DIV/0!</v>
      </c>
      <c r="BN22" s="8"/>
      <c r="BO22" s="9"/>
    </row>
    <row r="23" spans="1:67" ht="14.25">
      <c r="A23" s="7">
        <v>14</v>
      </c>
      <c r="B23" s="20" t="s">
        <v>43</v>
      </c>
      <c r="C23" s="77">
        <f t="shared" si="0"/>
        <v>4070.7999999999997</v>
      </c>
      <c r="D23" s="21">
        <f t="shared" si="1"/>
        <v>513.1</v>
      </c>
      <c r="E23" s="2">
        <f t="shared" si="5"/>
        <v>12.604402083128624</v>
      </c>
      <c r="F23" s="21">
        <v>2142.2</v>
      </c>
      <c r="G23" s="2">
        <v>237.5</v>
      </c>
      <c r="H23" s="2">
        <f t="shared" si="6"/>
        <v>11.086733264867894</v>
      </c>
      <c r="I23" s="21">
        <v>56</v>
      </c>
      <c r="J23" s="2">
        <v>7.9</v>
      </c>
      <c r="K23" s="2">
        <f t="shared" si="2"/>
        <v>14.107142857142858</v>
      </c>
      <c r="L23" s="21">
        <v>58.7</v>
      </c>
      <c r="M23" s="2">
        <v>16.9</v>
      </c>
      <c r="N23" s="2">
        <f t="shared" si="7"/>
        <v>28.790459965928445</v>
      </c>
      <c r="O23" s="21">
        <v>104</v>
      </c>
      <c r="P23" s="2">
        <v>4.7</v>
      </c>
      <c r="Q23" s="2">
        <f t="shared" si="8"/>
        <v>4.519230769230769</v>
      </c>
      <c r="R23" s="23">
        <v>401</v>
      </c>
      <c r="S23" s="2">
        <v>14.1</v>
      </c>
      <c r="T23" s="2">
        <f t="shared" si="24"/>
        <v>3.5162094763092266</v>
      </c>
      <c r="U23" s="23"/>
      <c r="V23" s="2"/>
      <c r="W23" s="2" t="e">
        <f t="shared" si="9"/>
        <v>#DIV/0!</v>
      </c>
      <c r="X23" s="23">
        <v>490</v>
      </c>
      <c r="Y23" s="2">
        <v>70.7</v>
      </c>
      <c r="Z23" s="2">
        <f t="shared" si="10"/>
        <v>14.428571428571429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1928.6</v>
      </c>
      <c r="AK23" s="25">
        <v>275.6</v>
      </c>
      <c r="AL23" s="2">
        <f t="shared" si="14"/>
        <v>14.290158664316085</v>
      </c>
      <c r="AM23" s="23">
        <v>1166.4</v>
      </c>
      <c r="AN23" s="25">
        <v>194.4</v>
      </c>
      <c r="AO23" s="2">
        <f t="shared" si="15"/>
        <v>16.666666666666664</v>
      </c>
      <c r="AP23" s="23">
        <v>127.7</v>
      </c>
      <c r="AQ23" s="25">
        <v>21.3</v>
      </c>
      <c r="AR23" s="2">
        <f t="shared" si="16"/>
        <v>16.67971808927173</v>
      </c>
      <c r="AS23" s="21">
        <v>4266.6</v>
      </c>
      <c r="AT23" s="26">
        <v>367.3</v>
      </c>
      <c r="AU23" s="2">
        <f t="shared" si="17"/>
        <v>8.608728261379085</v>
      </c>
      <c r="AV23" s="30">
        <v>1390</v>
      </c>
      <c r="AW23" s="25">
        <v>137.6</v>
      </c>
      <c r="AX23" s="2">
        <f t="shared" si="18"/>
        <v>9.899280575539567</v>
      </c>
      <c r="AY23" s="29">
        <v>1347.3</v>
      </c>
      <c r="AZ23" s="25">
        <v>137.6</v>
      </c>
      <c r="BA23" s="2">
        <f t="shared" si="3"/>
        <v>10.213018629852296</v>
      </c>
      <c r="BB23" s="21">
        <v>1040.9</v>
      </c>
      <c r="BC23" s="28">
        <v>0</v>
      </c>
      <c r="BD23" s="2">
        <f t="shared" si="19"/>
        <v>0</v>
      </c>
      <c r="BE23" s="29">
        <v>768</v>
      </c>
      <c r="BF23" s="28">
        <v>74.2</v>
      </c>
      <c r="BG23" s="2">
        <f t="shared" si="20"/>
        <v>9.661458333333334</v>
      </c>
      <c r="BH23" s="29">
        <v>974.1</v>
      </c>
      <c r="BI23" s="26">
        <v>145.6</v>
      </c>
      <c r="BJ23" s="2">
        <f t="shared" si="21"/>
        <v>14.947130684734624</v>
      </c>
      <c r="BK23" s="27">
        <f t="shared" si="4"/>
        <v>-195.80000000000064</v>
      </c>
      <c r="BL23" s="17">
        <f t="shared" si="22"/>
        <v>145.8</v>
      </c>
      <c r="BM23" s="2">
        <f t="shared" si="23"/>
        <v>-74.4637385086821</v>
      </c>
      <c r="BN23" s="8"/>
      <c r="BO23" s="9"/>
    </row>
    <row r="24" spans="1:67" ht="14.25">
      <c r="A24" s="7">
        <v>15</v>
      </c>
      <c r="B24" s="20" t="s">
        <v>44</v>
      </c>
      <c r="C24" s="77">
        <f t="shared" si="0"/>
        <v>66174.5</v>
      </c>
      <c r="D24" s="21">
        <f t="shared" si="1"/>
        <v>5242.4</v>
      </c>
      <c r="E24" s="2">
        <f t="shared" si="5"/>
        <v>7.922084790969331</v>
      </c>
      <c r="F24" s="21">
        <v>41027.8</v>
      </c>
      <c r="G24" s="2">
        <v>4201.3</v>
      </c>
      <c r="H24" s="2">
        <f t="shared" si="6"/>
        <v>10.24012986316595</v>
      </c>
      <c r="I24" s="21">
        <v>20389</v>
      </c>
      <c r="J24" s="2">
        <v>2509.5</v>
      </c>
      <c r="K24" s="2">
        <f t="shared" si="2"/>
        <v>12.308107312766687</v>
      </c>
      <c r="L24" s="21">
        <v>3.7</v>
      </c>
      <c r="M24" s="2">
        <v>0.2</v>
      </c>
      <c r="N24" s="2">
        <f t="shared" si="7"/>
        <v>5.405405405405405</v>
      </c>
      <c r="O24" s="21">
        <v>2742</v>
      </c>
      <c r="P24" s="2">
        <v>74.3</v>
      </c>
      <c r="Q24" s="2">
        <f t="shared" si="8"/>
        <v>2.709700948212983</v>
      </c>
      <c r="R24" s="23">
        <v>8200</v>
      </c>
      <c r="S24" s="2">
        <v>985.1</v>
      </c>
      <c r="T24" s="2">
        <f t="shared" si="24"/>
        <v>12.013414634146342</v>
      </c>
      <c r="U24" s="23">
        <v>2000</v>
      </c>
      <c r="V24" s="2">
        <v>312.6</v>
      </c>
      <c r="W24" s="2">
        <f t="shared" si="9"/>
        <v>15.630000000000003</v>
      </c>
      <c r="X24" s="23">
        <v>2600</v>
      </c>
      <c r="Y24" s="2">
        <v>50.9</v>
      </c>
      <c r="Z24" s="2">
        <f t="shared" si="10"/>
        <v>1.9576923076923074</v>
      </c>
      <c r="AA24" s="23">
        <v>1073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367.6</v>
      </c>
      <c r="AH24" s="2">
        <v>63.5</v>
      </c>
      <c r="AI24" s="2">
        <f t="shared" si="13"/>
        <v>17.274211099020672</v>
      </c>
      <c r="AJ24" s="23">
        <v>25146.7</v>
      </c>
      <c r="AK24" s="25">
        <v>1041.1</v>
      </c>
      <c r="AL24" s="2">
        <f t="shared" si="14"/>
        <v>4.140105858820442</v>
      </c>
      <c r="AM24" s="23">
        <v>2607.9</v>
      </c>
      <c r="AN24" s="25">
        <v>434.6</v>
      </c>
      <c r="AO24" s="2">
        <f t="shared" si="15"/>
        <v>16.664749415238315</v>
      </c>
      <c r="AP24" s="23">
        <v>0</v>
      </c>
      <c r="AQ24" s="25">
        <v>0</v>
      </c>
      <c r="AR24" s="2" t="e">
        <f t="shared" si="16"/>
        <v>#DIV/0!</v>
      </c>
      <c r="AS24" s="21">
        <v>66174.5</v>
      </c>
      <c r="AT24" s="26">
        <v>6842.4</v>
      </c>
      <c r="AU24" s="2">
        <f t="shared" si="17"/>
        <v>10.339934566940437</v>
      </c>
      <c r="AV24" s="30">
        <v>4092.7</v>
      </c>
      <c r="AW24" s="25">
        <v>521.7</v>
      </c>
      <c r="AX24" s="2">
        <f t="shared" si="18"/>
        <v>12.74708627556381</v>
      </c>
      <c r="AY24" s="29">
        <v>2898.3</v>
      </c>
      <c r="AZ24" s="25">
        <v>479.3</v>
      </c>
      <c r="BA24" s="2">
        <f t="shared" si="3"/>
        <v>16.537280474761065</v>
      </c>
      <c r="BB24" s="21">
        <v>12475.7</v>
      </c>
      <c r="BC24" s="28">
        <v>1442.7</v>
      </c>
      <c r="BD24" s="2">
        <f t="shared" si="19"/>
        <v>11.564080572633198</v>
      </c>
      <c r="BE24" s="29">
        <v>42150.8</v>
      </c>
      <c r="BF24" s="28">
        <v>4205.8</v>
      </c>
      <c r="BG24" s="2">
        <f t="shared" si="20"/>
        <v>9.977983810508935</v>
      </c>
      <c r="BH24" s="29">
        <v>5969.3</v>
      </c>
      <c r="BI24" s="26">
        <v>651.1</v>
      </c>
      <c r="BJ24" s="2">
        <f t="shared" si="21"/>
        <v>10.907476588544721</v>
      </c>
      <c r="BK24" s="27">
        <f t="shared" si="4"/>
        <v>0</v>
      </c>
      <c r="BL24" s="17">
        <f t="shared" si="22"/>
        <v>-1600</v>
      </c>
      <c r="BM24" s="2" t="e">
        <f t="shared" si="23"/>
        <v>#DIV/0!</v>
      </c>
      <c r="BN24" s="8"/>
      <c r="BO24" s="9"/>
    </row>
    <row r="25" spans="1:67" ht="15" customHeight="1">
      <c r="A25" s="7">
        <v>16</v>
      </c>
      <c r="B25" s="20" t="s">
        <v>45</v>
      </c>
      <c r="C25" s="77">
        <f t="shared" si="0"/>
        <v>4295.1</v>
      </c>
      <c r="D25" s="21">
        <f t="shared" si="1"/>
        <v>584.1</v>
      </c>
      <c r="E25" s="2">
        <f t="shared" si="5"/>
        <v>13.599217713208073</v>
      </c>
      <c r="F25" s="21">
        <v>1949.6</v>
      </c>
      <c r="G25" s="2">
        <v>246.9</v>
      </c>
      <c r="H25" s="2">
        <f t="shared" si="6"/>
        <v>12.664136233073453</v>
      </c>
      <c r="I25" s="21">
        <v>65.2</v>
      </c>
      <c r="J25" s="2">
        <v>9.9</v>
      </c>
      <c r="K25" s="2">
        <f t="shared" si="2"/>
        <v>15.184049079754603</v>
      </c>
      <c r="L25" s="21">
        <v>1.7</v>
      </c>
      <c r="M25" s="2">
        <v>0</v>
      </c>
      <c r="N25" s="2">
        <f t="shared" si="7"/>
        <v>0</v>
      </c>
      <c r="O25" s="21">
        <v>207</v>
      </c>
      <c r="P25" s="2">
        <v>0.2</v>
      </c>
      <c r="Q25" s="2">
        <f t="shared" si="8"/>
        <v>0.09661835748792272</v>
      </c>
      <c r="R25" s="23">
        <v>624</v>
      </c>
      <c r="S25" s="2">
        <v>26.3</v>
      </c>
      <c r="T25" s="2">
        <f t="shared" si="24"/>
        <v>4.21474358974359</v>
      </c>
      <c r="U25" s="23"/>
      <c r="V25" s="2"/>
      <c r="W25" s="2" t="e">
        <f t="shared" si="9"/>
        <v>#DIV/0!</v>
      </c>
      <c r="X25" s="23">
        <v>197.4</v>
      </c>
      <c r="Y25" s="2">
        <v>28.4</v>
      </c>
      <c r="Z25" s="2">
        <f t="shared" si="10"/>
        <v>14.387031408308005</v>
      </c>
      <c r="AA25" s="23">
        <v>17.3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62.5</v>
      </c>
      <c r="AH25" s="2">
        <v>10</v>
      </c>
      <c r="AI25" s="2">
        <f t="shared" si="13"/>
        <v>16</v>
      </c>
      <c r="AJ25" s="23">
        <v>2345.5</v>
      </c>
      <c r="AK25" s="25">
        <v>337.2</v>
      </c>
      <c r="AL25" s="2">
        <f t="shared" si="14"/>
        <v>14.376465572372629</v>
      </c>
      <c r="AM25" s="23">
        <v>1207.6</v>
      </c>
      <c r="AN25" s="25">
        <v>201.3</v>
      </c>
      <c r="AO25" s="2">
        <f t="shared" si="15"/>
        <v>16.669426962570387</v>
      </c>
      <c r="AP25" s="23">
        <v>409.1</v>
      </c>
      <c r="AQ25" s="25">
        <v>68.2</v>
      </c>
      <c r="AR25" s="2">
        <f t="shared" si="16"/>
        <v>16.670740650207776</v>
      </c>
      <c r="AS25" s="21">
        <v>4295.1</v>
      </c>
      <c r="AT25" s="26">
        <v>524.7</v>
      </c>
      <c r="AU25" s="2">
        <f t="shared" si="17"/>
        <v>12.216246420339456</v>
      </c>
      <c r="AV25" s="30">
        <v>1321.7</v>
      </c>
      <c r="AW25" s="25">
        <v>135.9</v>
      </c>
      <c r="AX25" s="2">
        <f t="shared" si="18"/>
        <v>10.282212302337898</v>
      </c>
      <c r="AY25" s="29">
        <v>1267.6</v>
      </c>
      <c r="AZ25" s="25">
        <v>135.9</v>
      </c>
      <c r="BA25" s="2">
        <f t="shared" si="3"/>
        <v>10.721047649100663</v>
      </c>
      <c r="BB25" s="21">
        <v>1107.5</v>
      </c>
      <c r="BC25" s="28">
        <v>58.6</v>
      </c>
      <c r="BD25" s="2">
        <f t="shared" si="19"/>
        <v>5.291196388261851</v>
      </c>
      <c r="BE25" s="29">
        <v>487.4</v>
      </c>
      <c r="BF25" s="28">
        <v>41.2</v>
      </c>
      <c r="BG25" s="2">
        <f t="shared" si="20"/>
        <v>8.453016003282727</v>
      </c>
      <c r="BH25" s="29">
        <v>1282.8</v>
      </c>
      <c r="BI25" s="26">
        <v>279</v>
      </c>
      <c r="BJ25" s="2">
        <f t="shared" si="21"/>
        <v>21.749298409728716</v>
      </c>
      <c r="BK25" s="27">
        <f t="shared" si="4"/>
        <v>0</v>
      </c>
      <c r="BL25" s="17">
        <f t="shared" si="22"/>
        <v>59.39999999999998</v>
      </c>
      <c r="BM25" s="2" t="e">
        <f t="shared" si="23"/>
        <v>#DIV/0!</v>
      </c>
      <c r="BN25" s="8"/>
      <c r="BO25" s="9"/>
    </row>
    <row r="26" spans="1:67" ht="14.25">
      <c r="A26" s="7">
        <v>17</v>
      </c>
      <c r="B26" s="20" t="s">
        <v>46</v>
      </c>
      <c r="C26" s="77">
        <f t="shared" si="0"/>
        <v>8754.1</v>
      </c>
      <c r="D26" s="21">
        <f t="shared" si="1"/>
        <v>808.4</v>
      </c>
      <c r="E26" s="2">
        <f t="shared" si="5"/>
        <v>9.234530105893239</v>
      </c>
      <c r="F26" s="21">
        <v>2075.9</v>
      </c>
      <c r="G26" s="2">
        <v>126</v>
      </c>
      <c r="H26" s="2">
        <f t="shared" si="6"/>
        <v>6.06965653451515</v>
      </c>
      <c r="I26" s="21">
        <v>802.7</v>
      </c>
      <c r="J26" s="2">
        <v>132.6</v>
      </c>
      <c r="K26" s="2">
        <f t="shared" si="2"/>
        <v>16.519247539554</v>
      </c>
      <c r="L26" s="21">
        <v>15.2</v>
      </c>
      <c r="M26" s="2">
        <v>0</v>
      </c>
      <c r="N26" s="2">
        <f t="shared" si="7"/>
        <v>0</v>
      </c>
      <c r="O26" s="21">
        <v>336</v>
      </c>
      <c r="P26" s="2">
        <v>6.4</v>
      </c>
      <c r="Q26" s="2">
        <f t="shared" si="8"/>
        <v>1.9047619047619049</v>
      </c>
      <c r="R26" s="23">
        <v>529</v>
      </c>
      <c r="S26" s="2">
        <v>-98.2</v>
      </c>
      <c r="T26" s="2">
        <f t="shared" si="24"/>
        <v>-18.563327032136108</v>
      </c>
      <c r="U26" s="23"/>
      <c r="V26" s="2"/>
      <c r="W26" s="2" t="e">
        <f t="shared" si="9"/>
        <v>#DIV/0!</v>
      </c>
      <c r="X26" s="23">
        <v>13.8</v>
      </c>
      <c r="Y26" s="2">
        <v>0</v>
      </c>
      <c r="Z26" s="2">
        <f t="shared" si="10"/>
        <v>0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11.4</v>
      </c>
      <c r="AH26" s="2">
        <v>11.2</v>
      </c>
      <c r="AI26" s="2">
        <f t="shared" si="13"/>
        <v>98.24561403508771</v>
      </c>
      <c r="AJ26" s="23">
        <v>6678.2</v>
      </c>
      <c r="AK26" s="25">
        <v>682.4</v>
      </c>
      <c r="AL26" s="2">
        <f t="shared" si="14"/>
        <v>10.21832230241682</v>
      </c>
      <c r="AM26" s="23">
        <v>3670</v>
      </c>
      <c r="AN26" s="25">
        <v>611.7</v>
      </c>
      <c r="AO26" s="2">
        <f t="shared" si="15"/>
        <v>16.66757493188011</v>
      </c>
      <c r="AP26" s="23">
        <v>0</v>
      </c>
      <c r="AQ26" s="25">
        <v>0</v>
      </c>
      <c r="AR26" s="2" t="e">
        <f t="shared" si="16"/>
        <v>#DIV/0!</v>
      </c>
      <c r="AS26" s="21">
        <v>8754.1</v>
      </c>
      <c r="AT26" s="26">
        <v>487.9</v>
      </c>
      <c r="AU26" s="2">
        <f t="shared" si="17"/>
        <v>5.573388469402908</v>
      </c>
      <c r="AV26" s="30">
        <v>1734.7</v>
      </c>
      <c r="AW26" s="25">
        <v>128.7</v>
      </c>
      <c r="AX26" s="2">
        <f t="shared" si="18"/>
        <v>7.419150285351933</v>
      </c>
      <c r="AY26" s="29">
        <v>1652.9</v>
      </c>
      <c r="AZ26" s="25">
        <v>128.7</v>
      </c>
      <c r="BA26" s="2">
        <f t="shared" si="3"/>
        <v>7.786314961582671</v>
      </c>
      <c r="BB26" s="21">
        <v>2375.4</v>
      </c>
      <c r="BC26" s="28">
        <v>0</v>
      </c>
      <c r="BD26" s="2">
        <f t="shared" si="19"/>
        <v>0</v>
      </c>
      <c r="BE26" s="29">
        <v>1981.4</v>
      </c>
      <c r="BF26" s="28">
        <v>71.1</v>
      </c>
      <c r="BG26" s="2">
        <f t="shared" si="20"/>
        <v>3.5883718582820223</v>
      </c>
      <c r="BH26" s="29">
        <v>1491.4</v>
      </c>
      <c r="BI26" s="26">
        <v>257.3</v>
      </c>
      <c r="BJ26" s="2">
        <f t="shared" si="21"/>
        <v>17.252246211613247</v>
      </c>
      <c r="BK26" s="27">
        <f t="shared" si="4"/>
        <v>0</v>
      </c>
      <c r="BL26" s="17">
        <f t="shared" si="22"/>
        <v>320.5</v>
      </c>
      <c r="BM26" s="2" t="e">
        <f t="shared" si="23"/>
        <v>#DIV/0!</v>
      </c>
      <c r="BN26" s="8"/>
      <c r="BO26" s="9"/>
    </row>
    <row r="27" spans="1:67" ht="14.25" customHeight="1">
      <c r="A27" s="33" t="s">
        <v>20</v>
      </c>
      <c r="B27" s="34"/>
      <c r="C27" s="22">
        <f>SUM(C10:C26)</f>
        <v>169550.2</v>
      </c>
      <c r="D27" s="22">
        <f>SUM(D10:D26)</f>
        <v>16294.300000000001</v>
      </c>
      <c r="E27" s="6">
        <f>D27/C27*100</f>
        <v>9.610310102848596</v>
      </c>
      <c r="F27" s="22">
        <f>SUM(F10:F26)</f>
        <v>77090.20000000001</v>
      </c>
      <c r="G27" s="6">
        <f>SUM(G10:G26)</f>
        <v>8289.6</v>
      </c>
      <c r="H27" s="6">
        <f>G27/F27*100</f>
        <v>10.753117776319169</v>
      </c>
      <c r="I27" s="22">
        <f>SUM(I10:I26)</f>
        <v>24483</v>
      </c>
      <c r="J27" s="6">
        <f>SUM(J10:J26)</f>
        <v>3128.8999999999996</v>
      </c>
      <c r="K27" s="2">
        <f t="shared" si="2"/>
        <v>12.779888085610422</v>
      </c>
      <c r="L27" s="22">
        <f>SUM(L10:L26)</f>
        <v>238.09999999999997</v>
      </c>
      <c r="M27" s="6">
        <f>SUM(M10:M26)</f>
        <v>17.9</v>
      </c>
      <c r="N27" s="6">
        <f>M27/L27*100</f>
        <v>7.517849643007141</v>
      </c>
      <c r="O27" s="22">
        <f>SUM(O10:O26)</f>
        <v>6213</v>
      </c>
      <c r="P27" s="6">
        <f>SUM(P10:P26)</f>
        <v>185.2</v>
      </c>
      <c r="Q27" s="6">
        <f>P27/O27*100</f>
        <v>2.9808466119427006</v>
      </c>
      <c r="R27" s="22">
        <f>SUM(R10:R26)</f>
        <v>18237</v>
      </c>
      <c r="S27" s="6">
        <f>SUM(S10:S26)</f>
        <v>1690.4</v>
      </c>
      <c r="T27" s="6">
        <f>S27/R27*100</f>
        <v>9.269068377474365</v>
      </c>
      <c r="U27" s="22">
        <f>SUM(U10:U26)</f>
        <v>2000</v>
      </c>
      <c r="V27" s="6">
        <f>SUM(V10:V26)</f>
        <v>312.6</v>
      </c>
      <c r="W27" s="6">
        <f>V27/U27*100</f>
        <v>15.630000000000003</v>
      </c>
      <c r="X27" s="22">
        <f>SUM(X10:X26)</f>
        <v>5166.3</v>
      </c>
      <c r="Y27" s="6">
        <f>SUM(Y10:Y26)</f>
        <v>484.69999999999993</v>
      </c>
      <c r="Z27" s="6">
        <f>Y27/X27*100</f>
        <v>9.381956138822753</v>
      </c>
      <c r="AA27" s="22">
        <f>SUM(AA10:AA26)</f>
        <v>1358.3</v>
      </c>
      <c r="AB27" s="6">
        <f>SUM(AB10:AB26)</f>
        <v>47</v>
      </c>
      <c r="AC27" s="6">
        <f>AB27/AA27*100</f>
        <v>3.4602076124567476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992.3</v>
      </c>
      <c r="AH27" s="6">
        <f>SUM(AH10:AH26)</f>
        <v>111.10000000000001</v>
      </c>
      <c r="AI27" s="2">
        <f>AH27/AG27*100</f>
        <v>11.196210823339717</v>
      </c>
      <c r="AJ27" s="22">
        <f>SUM(AJ10:AJ26)</f>
        <v>92460</v>
      </c>
      <c r="AK27" s="6">
        <f>SUM(AK10:AK26)</f>
        <v>8004.699999999998</v>
      </c>
      <c r="AL27" s="6">
        <f>AK27/AJ27*100</f>
        <v>8.657473502054941</v>
      </c>
      <c r="AM27" s="22">
        <f>SUM(AM10:AM26)</f>
        <v>31694.8</v>
      </c>
      <c r="AN27" s="6">
        <f>SUM(AN10:AN26)</f>
        <v>5282.6</v>
      </c>
      <c r="AO27" s="6">
        <f>AN27/AM27*100</f>
        <v>16.66708734555826</v>
      </c>
      <c r="AP27" s="22">
        <f>SUM(AP10:AP26)</f>
        <v>3476.3999999999996</v>
      </c>
      <c r="AQ27" s="6">
        <f>SUM(AQ10:AQ26)</f>
        <v>579.4</v>
      </c>
      <c r="AR27" s="6">
        <f>AQ27/AP27*100</f>
        <v>16.666666666666668</v>
      </c>
      <c r="AS27" s="22">
        <f>SUM(AS10:AS26)</f>
        <v>172779.80000000005</v>
      </c>
      <c r="AT27" s="6">
        <f>SUM(AT10:AT26)</f>
        <v>15092.500000000002</v>
      </c>
      <c r="AU27" s="6">
        <f>(AT27/AS27)*100</f>
        <v>8.735106765952963</v>
      </c>
      <c r="AV27" s="22">
        <f>SUM(AV10:AV26)</f>
        <v>27230.100000000002</v>
      </c>
      <c r="AW27" s="6">
        <f>SUM(AW10:AW26)</f>
        <v>2628.2</v>
      </c>
      <c r="AX27" s="6">
        <f>AW27/AV27*100</f>
        <v>9.65181912662825</v>
      </c>
      <c r="AY27" s="22">
        <f>SUM(AY10:AY26)</f>
        <v>24913.100000000002</v>
      </c>
      <c r="AZ27" s="6">
        <f>SUM(AZ10:AZ26)</f>
        <v>2545.8999999999996</v>
      </c>
      <c r="BA27" s="6">
        <f t="shared" si="3"/>
        <v>10.21912166691419</v>
      </c>
      <c r="BB27" s="22">
        <f>SUM(BB10:BB26)</f>
        <v>43101.80000000001</v>
      </c>
      <c r="BC27" s="6">
        <f>SUM(BC10:BC26)</f>
        <v>1714.8</v>
      </c>
      <c r="BD27" s="6">
        <f>BC27/BB27*100</f>
        <v>3.9784881373863725</v>
      </c>
      <c r="BE27" s="22">
        <f>SUM(BE10:BE26)</f>
        <v>62478.100000000006</v>
      </c>
      <c r="BF27" s="6">
        <f>SUM(BF10:BF26)</f>
        <v>6268.000000000001</v>
      </c>
      <c r="BG27" s="6">
        <f>BF27/BE27*100</f>
        <v>10.032315323289282</v>
      </c>
      <c r="BH27" s="22">
        <f>SUM(BH10:BH26)</f>
        <v>35750.700000000004</v>
      </c>
      <c r="BI27" s="6">
        <f>SUM(BI10:BI26)</f>
        <v>4269.2</v>
      </c>
      <c r="BJ27" s="6">
        <f>BI27/BH27*100</f>
        <v>11.941584360585944</v>
      </c>
      <c r="BK27" s="22">
        <f>SUM(BK10:BK26)</f>
        <v>-3229.600000000005</v>
      </c>
      <c r="BL27" s="6">
        <f>SUM(BL10:BL26)</f>
        <v>1201.8000000000002</v>
      </c>
      <c r="BM27" s="6">
        <f>BL27/BK27*100</f>
        <v>-37.21203864255631</v>
      </c>
      <c r="BN27" s="8"/>
      <c r="BO27" s="9"/>
    </row>
    <row r="28" spans="3:65" ht="14.25" hidden="1">
      <c r="C28" s="13">
        <f aca="true" t="shared" si="25" ref="C28:AC28">C27-C20</f>
        <v>166148</v>
      </c>
      <c r="D28" s="13">
        <f t="shared" si="25"/>
        <v>15816.500000000002</v>
      </c>
      <c r="E28" s="13">
        <f t="shared" si="25"/>
        <v>-4.433543873989921</v>
      </c>
      <c r="F28" s="13">
        <f t="shared" si="25"/>
        <v>75915.40000000001</v>
      </c>
      <c r="G28" s="13">
        <f t="shared" si="25"/>
        <v>8145.700000000001</v>
      </c>
      <c r="H28" s="13">
        <f t="shared" si="25"/>
        <v>-1.4957756523495416</v>
      </c>
      <c r="I28" s="13">
        <f t="shared" si="25"/>
        <v>24473.3</v>
      </c>
      <c r="J28" s="13">
        <f t="shared" si="25"/>
        <v>3127.4999999999995</v>
      </c>
      <c r="K28" s="13">
        <f t="shared" si="25"/>
        <v>-1.65310160511123</v>
      </c>
      <c r="L28" s="13">
        <f t="shared" si="25"/>
        <v>237.19999999999996</v>
      </c>
      <c r="M28" s="13">
        <f t="shared" si="25"/>
        <v>17.299999999999997</v>
      </c>
      <c r="N28" s="13">
        <f t="shared" si="25"/>
        <v>-59.14881702365952</v>
      </c>
      <c r="O28" s="13">
        <f t="shared" si="25"/>
        <v>6070</v>
      </c>
      <c r="P28" s="13">
        <f t="shared" si="25"/>
        <v>183.1</v>
      </c>
      <c r="Q28" s="13">
        <f t="shared" si="25"/>
        <v>1.5123151434112319</v>
      </c>
      <c r="R28" s="13">
        <f t="shared" si="25"/>
        <v>17885</v>
      </c>
      <c r="S28" s="13">
        <f t="shared" si="25"/>
        <v>1658.7</v>
      </c>
      <c r="T28" s="13">
        <f t="shared" si="25"/>
        <v>0.26338655929254706</v>
      </c>
      <c r="U28" s="13">
        <f t="shared" si="25"/>
        <v>2000</v>
      </c>
      <c r="V28" s="13">
        <f t="shared" si="25"/>
        <v>312.6</v>
      </c>
      <c r="W28" s="13" t="e">
        <f t="shared" si="25"/>
        <v>#DIV/0!</v>
      </c>
      <c r="X28" s="13">
        <f t="shared" si="25"/>
        <v>5145.2</v>
      </c>
      <c r="Y28" s="13">
        <f t="shared" si="25"/>
        <v>484.69999999999993</v>
      </c>
      <c r="Z28" s="13">
        <f t="shared" si="25"/>
        <v>9.381956138822753</v>
      </c>
      <c r="AA28" s="13">
        <f t="shared" si="25"/>
        <v>1330.6</v>
      </c>
      <c r="AB28" s="13">
        <f t="shared" si="25"/>
        <v>42.4</v>
      </c>
      <c r="AC28" s="13">
        <f t="shared" si="25"/>
        <v>-13.146290582489103</v>
      </c>
      <c r="AD28" s="13"/>
      <c r="AE28" s="13"/>
      <c r="AF28" s="2" t="e">
        <f t="shared" si="12"/>
        <v>#DIV/0!</v>
      </c>
      <c r="AG28" s="13">
        <f aca="true" t="shared" si="26" ref="AG28:BM28">AG27-AG20</f>
        <v>992.3</v>
      </c>
      <c r="AH28" s="13">
        <f t="shared" si="26"/>
        <v>111.10000000000001</v>
      </c>
      <c r="AI28" s="13" t="e">
        <f t="shared" si="26"/>
        <v>#DIV/0!</v>
      </c>
      <c r="AJ28" s="13">
        <f t="shared" si="26"/>
        <v>90232.6</v>
      </c>
      <c r="AK28" s="13">
        <f t="shared" si="26"/>
        <v>7670.799999999998</v>
      </c>
      <c r="AL28" s="13">
        <f t="shared" si="26"/>
        <v>-6.333098465261211</v>
      </c>
      <c r="AM28" s="13">
        <f t="shared" si="26"/>
        <v>30152.5</v>
      </c>
      <c r="AN28" s="13">
        <f t="shared" si="26"/>
        <v>5025.5</v>
      </c>
      <c r="AO28" s="13">
        <f t="shared" si="26"/>
        <v>-0.0028212325393859317</v>
      </c>
      <c r="AP28" s="13">
        <f t="shared" si="26"/>
        <v>3324.4999999999995</v>
      </c>
      <c r="AQ28" s="13">
        <f t="shared" si="26"/>
        <v>554.1</v>
      </c>
      <c r="AR28" s="13">
        <f t="shared" si="26"/>
        <v>0.010972130787799017</v>
      </c>
      <c r="AS28" s="13">
        <f t="shared" si="26"/>
        <v>169227.70000000004</v>
      </c>
      <c r="AT28" s="13">
        <f t="shared" si="26"/>
        <v>14772.400000000001</v>
      </c>
      <c r="AU28" s="13">
        <f t="shared" si="26"/>
        <v>-0.27646385424354136</v>
      </c>
      <c r="AV28" s="13">
        <f t="shared" si="26"/>
        <v>25960.800000000003</v>
      </c>
      <c r="AW28" s="13">
        <f t="shared" si="26"/>
        <v>2456.1</v>
      </c>
      <c r="AX28" s="13">
        <f t="shared" si="26"/>
        <v>-3.906835249799702</v>
      </c>
      <c r="AY28" s="13">
        <f t="shared" si="26"/>
        <v>23696.4</v>
      </c>
      <c r="AZ28" s="13">
        <f t="shared" si="26"/>
        <v>2373.7999999999997</v>
      </c>
      <c r="BA28" s="13">
        <f t="shared" si="26"/>
        <v>-3.9256962832789544</v>
      </c>
      <c r="BB28" s="13">
        <f t="shared" si="26"/>
        <v>42208.60000000001</v>
      </c>
      <c r="BC28" s="13">
        <f t="shared" si="26"/>
        <v>1714.8</v>
      </c>
      <c r="BD28" s="13">
        <f t="shared" si="26"/>
        <v>3.9784881373863725</v>
      </c>
      <c r="BE28" s="13">
        <f t="shared" si="26"/>
        <v>62071.100000000006</v>
      </c>
      <c r="BF28" s="13">
        <f t="shared" si="26"/>
        <v>6165.000000000001</v>
      </c>
      <c r="BG28" s="13">
        <f t="shared" si="26"/>
        <v>-15.274809983836022</v>
      </c>
      <c r="BH28" s="13">
        <f t="shared" si="26"/>
        <v>34857.600000000006</v>
      </c>
      <c r="BI28" s="13">
        <f t="shared" si="26"/>
        <v>4234.099999999999</v>
      </c>
      <c r="BJ28" s="13">
        <f t="shared" si="26"/>
        <v>8.011453356219132</v>
      </c>
      <c r="BK28" s="13">
        <f t="shared" si="26"/>
        <v>-3079.700000000005</v>
      </c>
      <c r="BL28" s="13">
        <f t="shared" si="26"/>
        <v>1044.1000000000004</v>
      </c>
      <c r="BM28" s="13">
        <f t="shared" si="26"/>
        <v>67.99143033676314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4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2020-03-04T07:15:27Z</cp:lastPrinted>
  <dcterms:created xsi:type="dcterms:W3CDTF">2013-04-03T10:22:22Z</dcterms:created>
  <dcterms:modified xsi:type="dcterms:W3CDTF">2020-03-04T07:17:23Z</dcterms:modified>
  <cp:category/>
  <cp:version/>
  <cp:contentType/>
  <cp:contentStatus/>
</cp:coreProperties>
</file>