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65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<sst xmlns="http://schemas.openxmlformats.org/spreadsheetml/2006/main" count="111" uniqueCount="48">
  <si>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</si>
  <si>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</si>
  <si>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</si>
  <si>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</si>
  <si>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</si>
  <si>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</si>
  <si>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</si>
  <si>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</si>
  <si>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</si>
  <si>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</si>
  <si>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</si>
  <si>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</si>
  <si>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</si>
  <si>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</si>
  <si>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</si>
  <si>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</si>
  <si>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</si>
  <si>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</si>
  <si>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</si>
  <si>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</si>
  <si>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</si>
  <si>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</si>
  <si>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</si>
  <si>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</si>
  <si>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</si>
  <si>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</si>
  <si>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</si>
  <si>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</si>
  <si>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</si>
  <si>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</si>
  <si>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</si>
  <si>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</si>
  <si>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</si>
  <si>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</si>
  <si>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</si>
  <si>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</si>
  <si>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</si>
  <si>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</si>
  <si>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</si>
  <si>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</si>
  <si>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</si>
  <si>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</si>
  <si>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</si>
  <si>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</si>
  <si>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</si>
  <si>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</si>
  <si>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</si>
  <si>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01апреля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</si>
</sst>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93" zoomScaleNormal="93" zoomScalePageLayoutView="0" workbookViewId="0" topLeftCell="A8">
      <pane xSplit="2" topLeftCell="AZ1" activePane="topRight" state="frozen"/>
      <selection pane="topLeft" activeCell="A1" sqref="A1"/>
      <selection pane="topRight" activeCell="BH13" sqref="BH13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6" width="9.140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4" t="s">
        <v>0</v>
      </c>
      <c r="S1" s="34"/>
      <c r="T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35" t="s">
        <v>47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75" t="s">
        <v>1</v>
      </c>
      <c r="C4" s="36" t="s">
        <v>2</v>
      </c>
      <c r="D4" s="37"/>
      <c r="E4" s="38"/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52" t="s">
        <v>4</v>
      </c>
      <c r="AT4" s="53"/>
      <c r="AU4" s="54"/>
      <c r="AV4" s="45" t="s">
        <v>7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36" t="s">
        <v>5</v>
      </c>
      <c r="BL4" s="37"/>
      <c r="BM4" s="38"/>
      <c r="BN4" s="16"/>
      <c r="BO4" s="16"/>
    </row>
    <row r="5" spans="1:67" ht="15" customHeight="1">
      <c r="A5" s="41"/>
      <c r="B5" s="76"/>
      <c r="C5" s="39"/>
      <c r="D5" s="40"/>
      <c r="E5" s="41"/>
      <c r="F5" s="47" t="s">
        <v>6</v>
      </c>
      <c r="G5" s="47"/>
      <c r="H5" s="47"/>
      <c r="I5" s="48" t="s">
        <v>7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47" t="s">
        <v>8</v>
      </c>
      <c r="AK5" s="47"/>
      <c r="AL5" s="47"/>
      <c r="AM5" s="45" t="s">
        <v>7</v>
      </c>
      <c r="AN5" s="46"/>
      <c r="AO5" s="46"/>
      <c r="AP5" s="46"/>
      <c r="AQ5" s="46"/>
      <c r="AR5" s="46"/>
      <c r="AS5" s="55"/>
      <c r="AT5" s="56"/>
      <c r="AU5" s="57"/>
      <c r="AV5" s="67" t="s">
        <v>12</v>
      </c>
      <c r="AW5" s="68"/>
      <c r="AX5" s="68"/>
      <c r="AY5" s="51" t="s">
        <v>7</v>
      </c>
      <c r="AZ5" s="51"/>
      <c r="BA5" s="51"/>
      <c r="BB5" s="51" t="s">
        <v>13</v>
      </c>
      <c r="BC5" s="51"/>
      <c r="BD5" s="51"/>
      <c r="BE5" s="51" t="s">
        <v>14</v>
      </c>
      <c r="BF5" s="51"/>
      <c r="BG5" s="51"/>
      <c r="BH5" s="47" t="s">
        <v>15</v>
      </c>
      <c r="BI5" s="47"/>
      <c r="BJ5" s="47"/>
      <c r="BK5" s="39"/>
      <c r="BL5" s="40"/>
      <c r="BM5" s="41"/>
      <c r="BN5" s="16"/>
      <c r="BO5" s="16"/>
    </row>
    <row r="6" spans="1:67" ht="15" customHeight="1">
      <c r="A6" s="41"/>
      <c r="B6" s="76"/>
      <c r="C6" s="39"/>
      <c r="D6" s="40"/>
      <c r="E6" s="41"/>
      <c r="F6" s="47"/>
      <c r="G6" s="47"/>
      <c r="H6" s="47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61" t="s">
        <v>29</v>
      </c>
      <c r="AE6" s="62"/>
      <c r="AF6" s="63"/>
      <c r="AG6" s="36" t="s">
        <v>27</v>
      </c>
      <c r="AH6" s="37"/>
      <c r="AI6" s="38"/>
      <c r="AJ6" s="47"/>
      <c r="AK6" s="47"/>
      <c r="AL6" s="47"/>
      <c r="AM6" s="36" t="s">
        <v>25</v>
      </c>
      <c r="AN6" s="37"/>
      <c r="AO6" s="38"/>
      <c r="AP6" s="36" t="s">
        <v>26</v>
      </c>
      <c r="AQ6" s="37"/>
      <c r="AR6" s="38"/>
      <c r="AS6" s="55"/>
      <c r="AT6" s="56"/>
      <c r="AU6" s="57"/>
      <c r="AV6" s="69"/>
      <c r="AW6" s="70"/>
      <c r="AX6" s="70"/>
      <c r="AY6" s="51" t="s">
        <v>16</v>
      </c>
      <c r="AZ6" s="51"/>
      <c r="BA6" s="51"/>
      <c r="BB6" s="51"/>
      <c r="BC6" s="51"/>
      <c r="BD6" s="51"/>
      <c r="BE6" s="51"/>
      <c r="BF6" s="51"/>
      <c r="BG6" s="51"/>
      <c r="BH6" s="47"/>
      <c r="BI6" s="47"/>
      <c r="BJ6" s="47"/>
      <c r="BK6" s="39"/>
      <c r="BL6" s="40"/>
      <c r="BM6" s="41"/>
      <c r="BN6" s="16"/>
      <c r="BO6" s="16"/>
    </row>
    <row r="7" spans="1:67" ht="168" customHeight="1">
      <c r="A7" s="41"/>
      <c r="B7" s="76"/>
      <c r="C7" s="42"/>
      <c r="D7" s="43"/>
      <c r="E7" s="44"/>
      <c r="F7" s="47"/>
      <c r="G7" s="47"/>
      <c r="H7" s="47"/>
      <c r="I7" s="42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64"/>
      <c r="AE7" s="65"/>
      <c r="AF7" s="66"/>
      <c r="AG7" s="42"/>
      <c r="AH7" s="43"/>
      <c r="AI7" s="44"/>
      <c r="AJ7" s="47"/>
      <c r="AK7" s="47"/>
      <c r="AL7" s="47"/>
      <c r="AM7" s="42"/>
      <c r="AN7" s="43"/>
      <c r="AO7" s="44"/>
      <c r="AP7" s="42"/>
      <c r="AQ7" s="43"/>
      <c r="AR7" s="44"/>
      <c r="AS7" s="58"/>
      <c r="AT7" s="59"/>
      <c r="AU7" s="60"/>
      <c r="AV7" s="71"/>
      <c r="AW7" s="72"/>
      <c r="AX7" s="72"/>
      <c r="AY7" s="51"/>
      <c r="AZ7" s="51"/>
      <c r="BA7" s="51"/>
      <c r="BB7" s="51"/>
      <c r="BC7" s="51"/>
      <c r="BD7" s="51"/>
      <c r="BE7" s="51"/>
      <c r="BF7" s="51"/>
      <c r="BG7" s="51"/>
      <c r="BH7" s="47"/>
      <c r="BI7" s="47"/>
      <c r="BJ7" s="47"/>
      <c r="BK7" s="42"/>
      <c r="BL7" s="43"/>
      <c r="BM7" s="44"/>
      <c r="BN7" s="16"/>
      <c r="BO7" s="16"/>
    </row>
    <row r="8" spans="1:67" ht="33.75">
      <c r="A8" s="44"/>
      <c r="B8" s="7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v>8243.9</v>
      </c>
      <c r="D10" s="21">
        <f aca="true" t="shared" si="0" ref="D10:D26">G10+AK10</f>
        <v>963.3</v>
      </c>
      <c r="E10" s="2">
        <f>D10/C10*100</f>
        <v>11.685003457101613</v>
      </c>
      <c r="F10" s="21">
        <v>2441.8</v>
      </c>
      <c r="G10" s="2">
        <v>333.2</v>
      </c>
      <c r="H10" s="2">
        <f>G10/F10*100</f>
        <v>13.645671226144646</v>
      </c>
      <c r="I10" s="21">
        <v>40</v>
      </c>
      <c r="J10" s="2">
        <v>7.3</v>
      </c>
      <c r="K10" s="2">
        <f aca="true" t="shared" si="1" ref="K10:K27">J10/I10*100</f>
        <v>18.25</v>
      </c>
      <c r="L10" s="21">
        <v>0.3</v>
      </c>
      <c r="M10" s="2">
        <v>0</v>
      </c>
      <c r="N10" s="2">
        <f>M10/L10*100</f>
        <v>0</v>
      </c>
      <c r="O10" s="21">
        <v>312</v>
      </c>
      <c r="P10" s="2">
        <v>33.4</v>
      </c>
      <c r="Q10" s="2">
        <f>P10/O10*100</f>
        <v>10.705128205128204</v>
      </c>
      <c r="R10" s="23">
        <v>702</v>
      </c>
      <c r="S10" s="2">
        <v>53.3</v>
      </c>
      <c r="T10" s="2">
        <f>S10/R10*100</f>
        <v>7.592592592592593</v>
      </c>
      <c r="U10" s="23"/>
      <c r="V10" s="2"/>
      <c r="W10" s="2" t="e">
        <f>V10/U10*100</f>
        <v>#DIV/0!</v>
      </c>
      <c r="X10" s="23">
        <v>284</v>
      </c>
      <c r="Y10" s="2">
        <v>24.5</v>
      </c>
      <c r="Z10" s="2">
        <f>Y10/X10*100</f>
        <v>8.626760563380282</v>
      </c>
      <c r="AA10" s="23">
        <v>57</v>
      </c>
      <c r="AB10" s="2">
        <v>14.3</v>
      </c>
      <c r="AC10" s="2">
        <f>AB10/AA10*100</f>
        <v>25.087719298245613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5802.07</v>
      </c>
      <c r="AK10" s="25">
        <v>630.1</v>
      </c>
      <c r="AL10" s="2">
        <f>AK10/AJ10*100</f>
        <v>10.859917236434583</v>
      </c>
      <c r="AM10" s="23">
        <v>2231.3</v>
      </c>
      <c r="AN10" s="25">
        <v>557.8</v>
      </c>
      <c r="AO10" s="2">
        <f>AN10/AM10*100</f>
        <v>24.998879576928243</v>
      </c>
      <c r="AP10" s="23">
        <v>0</v>
      </c>
      <c r="AQ10" s="25">
        <v>0</v>
      </c>
      <c r="AR10" s="2" t="e">
        <f>AQ10/AP10*100</f>
        <v>#DIV/0!</v>
      </c>
      <c r="AS10" s="27">
        <v>9140.2</v>
      </c>
      <c r="AT10" s="26">
        <v>964.9</v>
      </c>
      <c r="AU10" s="2">
        <f>AT10/AS10*100</f>
        <v>10.556661779829762</v>
      </c>
      <c r="AV10" s="29">
        <v>1459.5</v>
      </c>
      <c r="AW10" s="25">
        <v>221.9</v>
      </c>
      <c r="AX10" s="2">
        <f>AW10/AV10*100</f>
        <v>15.203836930455635</v>
      </c>
      <c r="AY10" s="29">
        <v>1397.2</v>
      </c>
      <c r="AZ10" s="25">
        <v>191.5</v>
      </c>
      <c r="BA10" s="2">
        <f aca="true" t="shared" si="2" ref="BA10:BA27">AZ10/AY10*100</f>
        <v>13.705983395362153</v>
      </c>
      <c r="BB10" s="21">
        <v>4750.2</v>
      </c>
      <c r="BC10" s="28">
        <v>21.7</v>
      </c>
      <c r="BD10" s="2">
        <f>BC10/BB10*100</f>
        <v>0.45682287061597404</v>
      </c>
      <c r="BE10" s="29">
        <v>1661.8</v>
      </c>
      <c r="BF10" s="28">
        <v>350</v>
      </c>
      <c r="BG10" s="2">
        <f>BF10/BE10*100</f>
        <v>21.06149957877001</v>
      </c>
      <c r="BH10" s="29">
        <v>1173.6</v>
      </c>
      <c r="BI10" s="26">
        <v>353.5</v>
      </c>
      <c r="BJ10" s="2">
        <f>BI10/BH10*100</f>
        <v>30.120995228357195</v>
      </c>
      <c r="BK10" s="27">
        <f aca="true" t="shared" si="3" ref="BK10:BK26">C10-AS10</f>
        <v>-896.3000000000011</v>
      </c>
      <c r="BL10" s="17">
        <f>D10-AT10</f>
        <v>-1.6000000000000227</v>
      </c>
      <c r="BM10" s="2">
        <f>BL10/BK10*100</f>
        <v>0.17851165904273356</v>
      </c>
      <c r="BN10" s="8"/>
      <c r="BO10" s="9"/>
    </row>
    <row r="11" spans="1:67" ht="15">
      <c r="A11" s="7">
        <v>2</v>
      </c>
      <c r="B11" s="20" t="s">
        <v>31</v>
      </c>
      <c r="C11" s="33">
        <v>4983.2</v>
      </c>
      <c r="D11" s="21">
        <f t="shared" si="0"/>
        <v>1141.7</v>
      </c>
      <c r="E11" s="2">
        <f aca="true" t="shared" si="4" ref="E11:E26">D11/C11*100</f>
        <v>22.910980895809924</v>
      </c>
      <c r="F11" s="21">
        <v>2115.9</v>
      </c>
      <c r="G11" s="2">
        <v>337.8</v>
      </c>
      <c r="H11" s="2">
        <f aca="true" t="shared" si="5" ref="H11:H26">G11/F11*100</f>
        <v>15.964837657734297</v>
      </c>
      <c r="I11" s="21">
        <v>31.5</v>
      </c>
      <c r="J11" s="2">
        <v>4.1</v>
      </c>
      <c r="K11" s="2">
        <f t="shared" si="1"/>
        <v>13.015873015873014</v>
      </c>
      <c r="L11" s="21">
        <v>0.2</v>
      </c>
      <c r="M11" s="2">
        <v>0</v>
      </c>
      <c r="N11" s="2">
        <f aca="true" t="shared" si="6" ref="N11:N26">M11/L11*100</f>
        <v>0</v>
      </c>
      <c r="O11" s="21">
        <v>204</v>
      </c>
      <c r="P11" s="2">
        <v>5.3</v>
      </c>
      <c r="Q11" s="2">
        <f aca="true" t="shared" si="7" ref="Q11:Q26">P11/O11*100</f>
        <v>2.598039215686274</v>
      </c>
      <c r="R11" s="23">
        <v>445</v>
      </c>
      <c r="S11" s="2">
        <v>29.2</v>
      </c>
      <c r="T11" s="2">
        <f>S11/R11*100</f>
        <v>6.561797752808989</v>
      </c>
      <c r="U11" s="23"/>
      <c r="V11" s="2"/>
      <c r="W11" s="2" t="e">
        <f aca="true" t="shared" si="8" ref="W11:W26">V11/U11*100</f>
        <v>#DIV/0!</v>
      </c>
      <c r="X11" s="23">
        <v>200</v>
      </c>
      <c r="Y11" s="2">
        <v>0</v>
      </c>
      <c r="Z11" s="2">
        <f aca="true" t="shared" si="9" ref="Z11:Z26">Y11/X11*100</f>
        <v>0</v>
      </c>
      <c r="AA11" s="23">
        <v>25.1</v>
      </c>
      <c r="AB11" s="2">
        <v>5.4</v>
      </c>
      <c r="AC11" s="2">
        <f aca="true" t="shared" si="10" ref="AC11:AC26">AB11/AA11*100</f>
        <v>21.51394422310757</v>
      </c>
      <c r="AD11" s="2"/>
      <c r="AE11" s="2"/>
      <c r="AF11" s="2" t="e">
        <f aca="true" t="shared" si="11" ref="AF11:AF28">AE11/AD11*100</f>
        <v>#DIV/0!</v>
      </c>
      <c r="AG11" s="21">
        <v>0</v>
      </c>
      <c r="AH11" s="2">
        <v>0</v>
      </c>
      <c r="AI11" s="2" t="e">
        <f aca="true" t="shared" si="12" ref="AI11:AI26">AH11/AG11*100</f>
        <v>#DIV/0!</v>
      </c>
      <c r="AJ11" s="23">
        <v>2867.2</v>
      </c>
      <c r="AK11" s="25">
        <v>803.9</v>
      </c>
      <c r="AL11" s="2">
        <f aca="true" t="shared" si="13" ref="AL11:AL26">AK11/AJ11*100</f>
        <v>28.03780691964286</v>
      </c>
      <c r="AM11" s="23">
        <v>1875.7</v>
      </c>
      <c r="AN11" s="25">
        <v>468.9</v>
      </c>
      <c r="AO11" s="2">
        <f aca="true" t="shared" si="14" ref="AO11:AO26">AN11/AM11*100</f>
        <v>24.998667164258677</v>
      </c>
      <c r="AP11" s="23">
        <v>0</v>
      </c>
      <c r="AQ11" s="25">
        <v>0</v>
      </c>
      <c r="AR11" s="2" t="e">
        <f aca="true" t="shared" si="15" ref="AR11:AR26">AQ11/AP11*100</f>
        <v>#DIV/0!</v>
      </c>
      <c r="AS11" s="27">
        <v>5071.3</v>
      </c>
      <c r="AT11" s="26">
        <v>758.6</v>
      </c>
      <c r="AU11" s="2">
        <f aca="true" t="shared" si="16" ref="AU11:AU26">AT11/AS11*100</f>
        <v>14.958689093526315</v>
      </c>
      <c r="AV11" s="30">
        <v>1282.1</v>
      </c>
      <c r="AW11" s="25">
        <v>195.2</v>
      </c>
      <c r="AX11" s="2">
        <f aca="true" t="shared" si="17" ref="AX11:AX26">AW11/AV11*100</f>
        <v>15.225021449184931</v>
      </c>
      <c r="AY11" s="29">
        <v>1222.2</v>
      </c>
      <c r="AZ11" s="25">
        <v>195.2</v>
      </c>
      <c r="BA11" s="2">
        <f t="shared" si="2"/>
        <v>15.971199476354114</v>
      </c>
      <c r="BB11" s="21">
        <v>1631.9</v>
      </c>
      <c r="BC11" s="28">
        <v>72.4</v>
      </c>
      <c r="BD11" s="2">
        <f aca="true" t="shared" si="18" ref="BD11:BD26">BC11/BB11*100</f>
        <v>4.4365463570071695</v>
      </c>
      <c r="BE11" s="29">
        <v>1150.6</v>
      </c>
      <c r="BF11" s="28">
        <v>198.3</v>
      </c>
      <c r="BG11" s="2">
        <f aca="true" t="shared" si="19" ref="BG11:BG26">BF11/BE11*100</f>
        <v>17.234486354945247</v>
      </c>
      <c r="BH11" s="29">
        <v>906.8</v>
      </c>
      <c r="BI11" s="26">
        <v>274.9</v>
      </c>
      <c r="BJ11" s="2">
        <f aca="true" t="shared" si="20" ref="BJ11:BJ26">BI11/BH11*100</f>
        <v>30.315394794883105</v>
      </c>
      <c r="BK11" s="27">
        <f t="shared" si="3"/>
        <v>-88.10000000000036</v>
      </c>
      <c r="BL11" s="17">
        <f aca="true" t="shared" si="21" ref="BL11:BL26">D11-AT11</f>
        <v>383.1</v>
      </c>
      <c r="BM11" s="2">
        <f aca="true" t="shared" si="22" ref="BM11:BM26">BL11/BK11*100</f>
        <v>-434.8467650397258</v>
      </c>
      <c r="BN11" s="8"/>
      <c r="BO11" s="9"/>
    </row>
    <row r="12" spans="1:67" ht="15">
      <c r="A12" s="7">
        <v>3</v>
      </c>
      <c r="B12" s="20" t="s">
        <v>32</v>
      </c>
      <c r="C12" s="33">
        <v>22601.2</v>
      </c>
      <c r="D12" s="21">
        <f t="shared" si="0"/>
        <v>1201.6</v>
      </c>
      <c r="E12" s="2">
        <f t="shared" si="4"/>
        <v>5.316531865564659</v>
      </c>
      <c r="F12" s="21">
        <v>3048.4</v>
      </c>
      <c r="G12" s="2">
        <v>547.7</v>
      </c>
      <c r="H12" s="2">
        <f t="shared" si="5"/>
        <v>17.966802256921667</v>
      </c>
      <c r="I12" s="21">
        <v>110.9</v>
      </c>
      <c r="J12" s="2">
        <v>22.4</v>
      </c>
      <c r="K12" s="2">
        <f t="shared" si="1"/>
        <v>20.198376916140663</v>
      </c>
      <c r="L12" s="21">
        <v>2.8</v>
      </c>
      <c r="M12" s="2">
        <v>1.7</v>
      </c>
      <c r="N12" s="2">
        <f t="shared" si="6"/>
        <v>60.71428571428572</v>
      </c>
      <c r="O12" s="21">
        <v>383</v>
      </c>
      <c r="P12" s="2">
        <v>19.3</v>
      </c>
      <c r="Q12" s="2">
        <f t="shared" si="7"/>
        <v>5.039164490861618</v>
      </c>
      <c r="R12" s="24">
        <v>766</v>
      </c>
      <c r="S12" s="2">
        <v>196.6</v>
      </c>
      <c r="T12" s="2">
        <f aca="true" t="shared" si="23" ref="T12:T26">S12/R12*100</f>
        <v>25.665796344647518</v>
      </c>
      <c r="U12" s="23"/>
      <c r="V12" s="2"/>
      <c r="W12" s="2" t="e">
        <f t="shared" si="8"/>
        <v>#DIV/0!</v>
      </c>
      <c r="X12" s="23">
        <v>241.3</v>
      </c>
      <c r="Y12" s="2">
        <v>52.7</v>
      </c>
      <c r="Z12" s="2">
        <f t="shared" si="9"/>
        <v>21.840033153750518</v>
      </c>
      <c r="AA12" s="23">
        <v>10.8</v>
      </c>
      <c r="AB12" s="2">
        <v>1.9</v>
      </c>
      <c r="AC12" s="2">
        <f t="shared" si="10"/>
        <v>17.59259259259259</v>
      </c>
      <c r="AD12" s="2"/>
      <c r="AE12" s="2"/>
      <c r="AF12" s="2" t="e">
        <f t="shared" si="11"/>
        <v>#DIV/0!</v>
      </c>
      <c r="AG12" s="21">
        <v>185.9</v>
      </c>
      <c r="AH12" s="2">
        <v>11.6</v>
      </c>
      <c r="AI12" s="2">
        <f t="shared" si="12"/>
        <v>6.239913932221624</v>
      </c>
      <c r="AJ12" s="23">
        <v>19552.9</v>
      </c>
      <c r="AK12" s="25">
        <v>653.9</v>
      </c>
      <c r="AL12" s="2">
        <f t="shared" si="13"/>
        <v>3.3442609536181327</v>
      </c>
      <c r="AM12" s="23">
        <v>2309.4</v>
      </c>
      <c r="AN12" s="25">
        <v>577.3</v>
      </c>
      <c r="AO12" s="2">
        <f t="shared" si="14"/>
        <v>24.997834935481077</v>
      </c>
      <c r="AP12" s="23">
        <v>0</v>
      </c>
      <c r="AQ12" s="25">
        <v>0</v>
      </c>
      <c r="AR12" s="2" t="e">
        <f t="shared" si="15"/>
        <v>#DIV/0!</v>
      </c>
      <c r="AS12" s="21">
        <v>22994</v>
      </c>
      <c r="AT12" s="26">
        <v>1318</v>
      </c>
      <c r="AU12" s="2">
        <f t="shared" si="16"/>
        <v>5.731930068713577</v>
      </c>
      <c r="AV12" s="30">
        <v>1410.6</v>
      </c>
      <c r="AW12" s="25">
        <v>184.9</v>
      </c>
      <c r="AX12" s="2">
        <f t="shared" si="17"/>
        <v>13.107897348645967</v>
      </c>
      <c r="AY12" s="29">
        <v>1271.5</v>
      </c>
      <c r="AZ12" s="25">
        <v>184.9</v>
      </c>
      <c r="BA12" s="2">
        <f t="shared" si="2"/>
        <v>14.541879669681478</v>
      </c>
      <c r="BB12" s="21">
        <v>1211.9</v>
      </c>
      <c r="BC12" s="28">
        <v>77.4</v>
      </c>
      <c r="BD12" s="2">
        <f t="shared" si="18"/>
        <v>6.386665566465879</v>
      </c>
      <c r="BE12" s="29">
        <v>16894.9</v>
      </c>
      <c r="BF12" s="28">
        <v>391.8</v>
      </c>
      <c r="BG12" s="2">
        <f t="shared" si="19"/>
        <v>2.31904302481814</v>
      </c>
      <c r="BH12" s="29">
        <v>3384.7</v>
      </c>
      <c r="BI12" s="26">
        <v>643.1</v>
      </c>
      <c r="BJ12" s="2">
        <f t="shared" si="20"/>
        <v>19.000206813011495</v>
      </c>
      <c r="BK12" s="27">
        <f t="shared" si="3"/>
        <v>-392.7999999999993</v>
      </c>
      <c r="BL12" s="17">
        <f t="shared" si="21"/>
        <v>-116.40000000000009</v>
      </c>
      <c r="BM12" s="2">
        <f t="shared" si="22"/>
        <v>29.633401221996003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v>5332.5</v>
      </c>
      <c r="D13" s="21">
        <f t="shared" si="0"/>
        <v>1116.6</v>
      </c>
      <c r="E13" s="2">
        <f t="shared" si="4"/>
        <v>20.93952180028129</v>
      </c>
      <c r="F13" s="21">
        <v>2840.1</v>
      </c>
      <c r="G13" s="2">
        <v>662.8</v>
      </c>
      <c r="H13" s="2">
        <f t="shared" si="5"/>
        <v>23.337206436393085</v>
      </c>
      <c r="I13" s="21">
        <v>78.1</v>
      </c>
      <c r="J13" s="2">
        <v>18.5</v>
      </c>
      <c r="K13" s="2">
        <f t="shared" si="1"/>
        <v>23.687580025608195</v>
      </c>
      <c r="L13" s="21">
        <v>110.3</v>
      </c>
      <c r="M13" s="2">
        <v>105.4</v>
      </c>
      <c r="N13" s="2">
        <f t="shared" si="6"/>
        <v>95.55757026291933</v>
      </c>
      <c r="O13" s="21">
        <v>166</v>
      </c>
      <c r="P13" s="2">
        <v>6.4</v>
      </c>
      <c r="Q13" s="2">
        <f t="shared" si="7"/>
        <v>3.8554216867469884</v>
      </c>
      <c r="R13" s="23">
        <v>598</v>
      </c>
      <c r="S13" s="2">
        <v>17.4</v>
      </c>
      <c r="T13" s="2">
        <f t="shared" si="23"/>
        <v>2.9096989966555182</v>
      </c>
      <c r="U13" s="23"/>
      <c r="V13" s="2"/>
      <c r="W13" s="2" t="e">
        <f t="shared" si="8"/>
        <v>#DIV/0!</v>
      </c>
      <c r="X13" s="23">
        <v>181.2</v>
      </c>
      <c r="Y13" s="2">
        <v>155.8</v>
      </c>
      <c r="Z13" s="2">
        <f t="shared" si="9"/>
        <v>85.9823399558499</v>
      </c>
      <c r="AA13" s="23">
        <v>18.8</v>
      </c>
      <c r="AB13" s="2">
        <v>0</v>
      </c>
      <c r="AC13" s="2">
        <f t="shared" si="10"/>
        <v>0</v>
      </c>
      <c r="AD13" s="2"/>
      <c r="AE13" s="2"/>
      <c r="AF13" s="2" t="e">
        <f t="shared" si="11"/>
        <v>#DIV/0!</v>
      </c>
      <c r="AG13" s="21">
        <v>240.5</v>
      </c>
      <c r="AH13" s="2">
        <v>53.6</v>
      </c>
      <c r="AI13" s="2">
        <f t="shared" si="12"/>
        <v>22.28690228690229</v>
      </c>
      <c r="AJ13" s="23">
        <v>2492.5</v>
      </c>
      <c r="AK13" s="25">
        <v>453.8</v>
      </c>
      <c r="AL13" s="2">
        <f t="shared" si="13"/>
        <v>18.206619859578737</v>
      </c>
      <c r="AM13" s="23">
        <v>685</v>
      </c>
      <c r="AN13" s="25">
        <v>171.3</v>
      </c>
      <c r="AO13" s="2">
        <f t="shared" si="14"/>
        <v>25.007299270073</v>
      </c>
      <c r="AP13" s="23">
        <v>723.5</v>
      </c>
      <c r="AQ13" s="25">
        <v>180.9</v>
      </c>
      <c r="AR13" s="2">
        <f t="shared" si="15"/>
        <v>25.00345542501728</v>
      </c>
      <c r="AS13" s="21">
        <v>5986.2</v>
      </c>
      <c r="AT13" s="26">
        <v>1328.2</v>
      </c>
      <c r="AU13" s="2">
        <f t="shared" si="16"/>
        <v>22.187698372924395</v>
      </c>
      <c r="AV13" s="30">
        <v>1637</v>
      </c>
      <c r="AW13" s="25">
        <v>492.3</v>
      </c>
      <c r="AX13" s="2">
        <f t="shared" si="17"/>
        <v>30.073304825901037</v>
      </c>
      <c r="AY13" s="29">
        <v>1581</v>
      </c>
      <c r="AZ13" s="25">
        <v>491.8</v>
      </c>
      <c r="BA13" s="2">
        <f t="shared" si="2"/>
        <v>31.10689437065149</v>
      </c>
      <c r="BB13" s="21">
        <v>2012</v>
      </c>
      <c r="BC13" s="28">
        <v>210.2</v>
      </c>
      <c r="BD13" s="2">
        <f t="shared" si="18"/>
        <v>10.447316103379721</v>
      </c>
      <c r="BE13" s="29">
        <v>1169.1</v>
      </c>
      <c r="BF13" s="28">
        <v>366.2</v>
      </c>
      <c r="BG13" s="2">
        <f t="shared" si="19"/>
        <v>31.32324009922163</v>
      </c>
      <c r="BH13" s="29">
        <v>1074</v>
      </c>
      <c r="BI13" s="26">
        <v>239.6</v>
      </c>
      <c r="BJ13" s="2">
        <f t="shared" si="20"/>
        <v>22.309124767225324</v>
      </c>
      <c r="BK13" s="27">
        <f t="shared" si="3"/>
        <v>-653.6999999999998</v>
      </c>
      <c r="BL13" s="17">
        <f t="shared" si="21"/>
        <v>-211.60000000000014</v>
      </c>
      <c r="BM13" s="2">
        <f>BL13/BK13*100</f>
        <v>32.369588496252135</v>
      </c>
      <c r="BN13" s="8"/>
      <c r="BO13" s="9"/>
    </row>
    <row r="14" spans="1:67" ht="15">
      <c r="A14" s="7">
        <v>5</v>
      </c>
      <c r="B14" s="20" t="s">
        <v>34</v>
      </c>
      <c r="C14" s="33">
        <v>11174.4</v>
      </c>
      <c r="D14" s="21">
        <f t="shared" si="0"/>
        <v>1175.9</v>
      </c>
      <c r="E14" s="2">
        <f t="shared" si="4"/>
        <v>10.523160080183278</v>
      </c>
      <c r="F14" s="21">
        <v>2741.6</v>
      </c>
      <c r="G14" s="2">
        <v>625.8</v>
      </c>
      <c r="H14" s="2">
        <f t="shared" si="5"/>
        <v>22.82608695652174</v>
      </c>
      <c r="I14" s="21">
        <v>584.7</v>
      </c>
      <c r="J14" s="2">
        <v>142</v>
      </c>
      <c r="K14" s="2">
        <f t="shared" si="1"/>
        <v>24.285958611253633</v>
      </c>
      <c r="L14" s="21">
        <v>0.9</v>
      </c>
      <c r="M14" s="2">
        <v>0</v>
      </c>
      <c r="N14" s="2">
        <f t="shared" si="6"/>
        <v>0</v>
      </c>
      <c r="O14" s="21">
        <v>179</v>
      </c>
      <c r="P14" s="2">
        <v>5.9</v>
      </c>
      <c r="Q14" s="2">
        <f t="shared" si="7"/>
        <v>3.2960893854748603</v>
      </c>
      <c r="R14" s="23">
        <v>648</v>
      </c>
      <c r="S14" s="2">
        <v>47.9</v>
      </c>
      <c r="T14" s="2">
        <f t="shared" si="23"/>
        <v>7.3919753086419755</v>
      </c>
      <c r="U14" s="23"/>
      <c r="V14" s="2"/>
      <c r="W14" s="2" t="e">
        <f t="shared" si="8"/>
        <v>#DIV/0!</v>
      </c>
      <c r="X14" s="23">
        <v>121</v>
      </c>
      <c r="Y14" s="2">
        <v>41</v>
      </c>
      <c r="Z14" s="2">
        <f t="shared" si="9"/>
        <v>33.88429752066116</v>
      </c>
      <c r="AA14" s="23">
        <v>0</v>
      </c>
      <c r="AB14" s="2">
        <v>20</v>
      </c>
      <c r="AC14" s="2" t="e">
        <f t="shared" si="10"/>
        <v>#DIV/0!</v>
      </c>
      <c r="AD14" s="2"/>
      <c r="AE14" s="2"/>
      <c r="AF14" s="2" t="e">
        <f t="shared" si="11"/>
        <v>#DIV/0!</v>
      </c>
      <c r="AG14" s="21">
        <v>48.2</v>
      </c>
      <c r="AH14" s="2">
        <v>0</v>
      </c>
      <c r="AI14" s="2">
        <f t="shared" si="12"/>
        <v>0</v>
      </c>
      <c r="AJ14" s="23">
        <v>8432.8</v>
      </c>
      <c r="AK14" s="25">
        <v>550.1</v>
      </c>
      <c r="AL14" s="2">
        <f t="shared" si="13"/>
        <v>6.523337444265251</v>
      </c>
      <c r="AM14" s="23">
        <v>1656.3</v>
      </c>
      <c r="AN14" s="25">
        <v>414.1</v>
      </c>
      <c r="AO14" s="2">
        <f t="shared" si="14"/>
        <v>25.001509388395824</v>
      </c>
      <c r="AP14" s="23">
        <v>94.5</v>
      </c>
      <c r="AQ14" s="25">
        <v>23.6</v>
      </c>
      <c r="AR14" s="2">
        <f t="shared" si="15"/>
        <v>24.973544973544975</v>
      </c>
      <c r="AS14" s="21">
        <v>12102.6</v>
      </c>
      <c r="AT14" s="26">
        <v>955.4</v>
      </c>
      <c r="AU14" s="2">
        <f t="shared" si="16"/>
        <v>7.8941715003387705</v>
      </c>
      <c r="AV14" s="30">
        <v>1924.1</v>
      </c>
      <c r="AW14" s="25">
        <v>285.7</v>
      </c>
      <c r="AX14" s="2">
        <f t="shared" si="17"/>
        <v>14.848500597682031</v>
      </c>
      <c r="AY14" s="29">
        <v>1815</v>
      </c>
      <c r="AZ14" s="25">
        <v>239.2</v>
      </c>
      <c r="BA14" s="2">
        <f t="shared" si="2"/>
        <v>13.179063360881543</v>
      </c>
      <c r="BB14" s="21">
        <v>1674.6</v>
      </c>
      <c r="BC14" s="28">
        <v>110</v>
      </c>
      <c r="BD14" s="2">
        <f t="shared" si="18"/>
        <v>6.568732831721008</v>
      </c>
      <c r="BE14" s="29">
        <v>6645.9</v>
      </c>
      <c r="BF14" s="28">
        <v>267.8</v>
      </c>
      <c r="BG14" s="2">
        <f t="shared" si="19"/>
        <v>4.029552054650236</v>
      </c>
      <c r="BH14" s="29">
        <v>1762.9</v>
      </c>
      <c r="BI14" s="32">
        <v>274.1</v>
      </c>
      <c r="BJ14" s="2">
        <f t="shared" si="20"/>
        <v>15.54824437007204</v>
      </c>
      <c r="BK14" s="27">
        <f t="shared" si="3"/>
        <v>-928.2000000000007</v>
      </c>
      <c r="BL14" s="17">
        <f t="shared" si="21"/>
        <v>220.5000000000001</v>
      </c>
      <c r="BM14" s="2">
        <f t="shared" si="22"/>
        <v>-23.75565610859728</v>
      </c>
      <c r="BN14" s="8"/>
      <c r="BO14" s="9"/>
    </row>
    <row r="15" spans="1:67" ht="15">
      <c r="A15" s="7">
        <v>6</v>
      </c>
      <c r="B15" s="20" t="s">
        <v>35</v>
      </c>
      <c r="C15" s="33">
        <v>6214.2</v>
      </c>
      <c r="D15" s="21">
        <f t="shared" si="0"/>
        <v>993.9</v>
      </c>
      <c r="E15" s="2">
        <f t="shared" si="4"/>
        <v>15.994013710533938</v>
      </c>
      <c r="F15" s="21">
        <v>2058.5</v>
      </c>
      <c r="G15" s="2">
        <v>297.4</v>
      </c>
      <c r="H15" s="2">
        <f t="shared" si="5"/>
        <v>14.447413164925916</v>
      </c>
      <c r="I15" s="21">
        <v>76.2</v>
      </c>
      <c r="J15" s="2">
        <v>11.3</v>
      </c>
      <c r="K15" s="2">
        <f t="shared" si="1"/>
        <v>14.829396325459317</v>
      </c>
      <c r="L15" s="21">
        <v>0</v>
      </c>
      <c r="M15" s="2">
        <v>0</v>
      </c>
      <c r="N15" s="2" t="e">
        <f t="shared" si="6"/>
        <v>#DIV/0!</v>
      </c>
      <c r="O15" s="21">
        <v>127</v>
      </c>
      <c r="P15" s="2">
        <v>13.4</v>
      </c>
      <c r="Q15" s="2">
        <f t="shared" si="7"/>
        <v>10.551181102362204</v>
      </c>
      <c r="R15" s="23">
        <v>540</v>
      </c>
      <c r="S15" s="2">
        <v>39.1</v>
      </c>
      <c r="T15" s="2">
        <f t="shared" si="23"/>
        <v>7.2407407407407405</v>
      </c>
      <c r="U15" s="23"/>
      <c r="V15" s="2"/>
      <c r="W15" s="2" t="e">
        <f t="shared" si="8"/>
        <v>#DIV/0!</v>
      </c>
      <c r="X15" s="23">
        <v>36.9</v>
      </c>
      <c r="Y15" s="2">
        <v>0</v>
      </c>
      <c r="Z15" s="2">
        <f t="shared" si="9"/>
        <v>0</v>
      </c>
      <c r="AA15" s="23">
        <v>0</v>
      </c>
      <c r="AB15" s="2">
        <v>0</v>
      </c>
      <c r="AC15" s="2" t="e">
        <f t="shared" si="10"/>
        <v>#DIV/0!</v>
      </c>
      <c r="AD15" s="2"/>
      <c r="AE15" s="2"/>
      <c r="AF15" s="2" t="e">
        <f t="shared" si="11"/>
        <v>#DIV/0!</v>
      </c>
      <c r="AG15" s="21">
        <v>0</v>
      </c>
      <c r="AH15" s="2">
        <v>0</v>
      </c>
      <c r="AI15" s="2" t="e">
        <f t="shared" si="12"/>
        <v>#DIV/0!</v>
      </c>
      <c r="AJ15" s="23">
        <v>4155.7</v>
      </c>
      <c r="AK15" s="25">
        <v>696.5</v>
      </c>
      <c r="AL15" s="2">
        <f t="shared" si="13"/>
        <v>16.760112616406385</v>
      </c>
      <c r="AM15" s="23">
        <v>2402.3</v>
      </c>
      <c r="AN15" s="25">
        <v>600.6</v>
      </c>
      <c r="AO15" s="2">
        <f t="shared" si="14"/>
        <v>25.00104066935853</v>
      </c>
      <c r="AP15" s="23">
        <v>0</v>
      </c>
      <c r="AQ15" s="25">
        <v>0</v>
      </c>
      <c r="AR15" s="2" t="e">
        <f t="shared" si="15"/>
        <v>#DIV/0!</v>
      </c>
      <c r="AS15" s="21">
        <v>6260</v>
      </c>
      <c r="AT15" s="26">
        <v>684.5</v>
      </c>
      <c r="AU15" s="2">
        <f t="shared" si="16"/>
        <v>10.934504792332268</v>
      </c>
      <c r="AV15" s="30">
        <v>1497</v>
      </c>
      <c r="AW15" s="25">
        <v>199</v>
      </c>
      <c r="AX15" s="2">
        <f t="shared" si="17"/>
        <v>13.293253173012692</v>
      </c>
      <c r="AY15" s="29">
        <v>1437.5</v>
      </c>
      <c r="AZ15" s="25">
        <v>199</v>
      </c>
      <c r="BA15" s="2">
        <f t="shared" si="2"/>
        <v>13.843478260869565</v>
      </c>
      <c r="BB15" s="21">
        <v>2321.1</v>
      </c>
      <c r="BC15" s="28">
        <v>0</v>
      </c>
      <c r="BD15" s="2">
        <f t="shared" si="18"/>
        <v>0</v>
      </c>
      <c r="BE15" s="29">
        <v>1251.8</v>
      </c>
      <c r="BF15" s="28">
        <v>159.2</v>
      </c>
      <c r="BG15" s="2">
        <f t="shared" si="19"/>
        <v>12.717686531394792</v>
      </c>
      <c r="BH15" s="29">
        <v>1079.3</v>
      </c>
      <c r="BI15" s="26">
        <v>298.6</v>
      </c>
      <c r="BJ15" s="2">
        <f t="shared" si="20"/>
        <v>27.666079866580194</v>
      </c>
      <c r="BK15" s="27">
        <f t="shared" si="3"/>
        <v>-45.80000000000018</v>
      </c>
      <c r="BL15" s="17">
        <f t="shared" si="21"/>
        <v>309.4</v>
      </c>
      <c r="BM15" s="2">
        <f t="shared" si="22"/>
        <v>-675.5458515283816</v>
      </c>
      <c r="BN15" s="8"/>
      <c r="BO15" s="9"/>
    </row>
    <row r="16" spans="1:67" ht="15">
      <c r="A16" s="7">
        <v>7</v>
      </c>
      <c r="B16" s="20" t="s">
        <v>36</v>
      </c>
      <c r="C16" s="33">
        <v>4509.5</v>
      </c>
      <c r="D16" s="21">
        <f t="shared" si="0"/>
        <v>615.8</v>
      </c>
      <c r="E16" s="2">
        <f t="shared" si="4"/>
        <v>13.655615921942566</v>
      </c>
      <c r="F16" s="21">
        <v>1276.7</v>
      </c>
      <c r="G16" s="2">
        <v>239.6</v>
      </c>
      <c r="H16" s="2">
        <f t="shared" si="5"/>
        <v>18.767134017388578</v>
      </c>
      <c r="I16" s="21">
        <v>9.1</v>
      </c>
      <c r="J16" s="2">
        <v>1.5</v>
      </c>
      <c r="K16" s="2">
        <f t="shared" si="1"/>
        <v>16.483516483516482</v>
      </c>
      <c r="L16" s="21">
        <v>0</v>
      </c>
      <c r="M16" s="2">
        <v>0</v>
      </c>
      <c r="N16" s="2" t="e">
        <f t="shared" si="6"/>
        <v>#DIV/0!</v>
      </c>
      <c r="O16" s="21">
        <v>98</v>
      </c>
      <c r="P16" s="2">
        <v>10.4</v>
      </c>
      <c r="Q16" s="2">
        <f t="shared" si="7"/>
        <v>10.612244897959185</v>
      </c>
      <c r="R16" s="23">
        <v>376</v>
      </c>
      <c r="S16" s="2">
        <v>88</v>
      </c>
      <c r="T16" s="2">
        <f t="shared" si="23"/>
        <v>23.404255319148938</v>
      </c>
      <c r="U16" s="23"/>
      <c r="V16" s="2"/>
      <c r="W16" s="2" t="e">
        <f t="shared" si="8"/>
        <v>#DIV/0!</v>
      </c>
      <c r="X16" s="23">
        <v>267.6</v>
      </c>
      <c r="Y16" s="2">
        <v>39.1</v>
      </c>
      <c r="Z16" s="2">
        <f t="shared" si="9"/>
        <v>14.611360239162929</v>
      </c>
      <c r="AA16" s="23">
        <v>31.3</v>
      </c>
      <c r="AB16" s="2">
        <v>7.8</v>
      </c>
      <c r="AC16" s="2">
        <f t="shared" si="10"/>
        <v>24.920127795527154</v>
      </c>
      <c r="AD16" s="2"/>
      <c r="AE16" s="2"/>
      <c r="AF16" s="2" t="e">
        <f t="shared" si="11"/>
        <v>#DIV/0!</v>
      </c>
      <c r="AG16" s="21">
        <v>0</v>
      </c>
      <c r="AH16" s="2">
        <v>0</v>
      </c>
      <c r="AI16" s="2" t="e">
        <f t="shared" si="12"/>
        <v>#DIV/0!</v>
      </c>
      <c r="AJ16" s="23">
        <v>3232.7</v>
      </c>
      <c r="AK16" s="25">
        <v>376.2</v>
      </c>
      <c r="AL16" s="2">
        <f t="shared" si="13"/>
        <v>11.637331023602561</v>
      </c>
      <c r="AM16" s="23">
        <v>490.6</v>
      </c>
      <c r="AN16" s="25">
        <v>122.7</v>
      </c>
      <c r="AO16" s="2">
        <f t="shared" si="14"/>
        <v>25.010191602119853</v>
      </c>
      <c r="AP16" s="23">
        <v>746.1</v>
      </c>
      <c r="AQ16" s="25">
        <v>186.5</v>
      </c>
      <c r="AR16" s="2">
        <f t="shared" si="15"/>
        <v>24.996649242728854</v>
      </c>
      <c r="AS16" s="21">
        <v>4509.5</v>
      </c>
      <c r="AT16" s="26">
        <v>504.2</v>
      </c>
      <c r="AU16" s="2">
        <f t="shared" si="16"/>
        <v>11.18084044794323</v>
      </c>
      <c r="AV16" s="30">
        <v>1090.2</v>
      </c>
      <c r="AW16" s="25">
        <v>167.1</v>
      </c>
      <c r="AX16" s="2">
        <f t="shared" si="17"/>
        <v>15.327462850853054</v>
      </c>
      <c r="AY16" s="29">
        <v>1005.5</v>
      </c>
      <c r="AZ16" s="25">
        <v>157.4</v>
      </c>
      <c r="BA16" s="2">
        <f t="shared" si="2"/>
        <v>15.6539035305818</v>
      </c>
      <c r="BB16" s="21">
        <v>939.7</v>
      </c>
      <c r="BC16" s="28">
        <v>72.9</v>
      </c>
      <c r="BD16" s="2">
        <f t="shared" si="18"/>
        <v>7.757795040970522</v>
      </c>
      <c r="BE16" s="29">
        <v>1581.7</v>
      </c>
      <c r="BF16" s="28">
        <v>56.7</v>
      </c>
      <c r="BG16" s="2">
        <f t="shared" si="19"/>
        <v>3.584750584813808</v>
      </c>
      <c r="BH16" s="29">
        <v>805.6</v>
      </c>
      <c r="BI16" s="26">
        <v>189.7</v>
      </c>
      <c r="BJ16" s="2">
        <f t="shared" si="20"/>
        <v>23.547666335650444</v>
      </c>
      <c r="BK16" s="27">
        <f t="shared" si="3"/>
        <v>0</v>
      </c>
      <c r="BL16" s="17">
        <f t="shared" si="21"/>
        <v>111.59999999999997</v>
      </c>
      <c r="BM16" s="2" t="e">
        <f t="shared" si="22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v>6115.7</v>
      </c>
      <c r="D17" s="21">
        <f t="shared" si="0"/>
        <v>983.1</v>
      </c>
      <c r="E17" s="2">
        <f t="shared" si="4"/>
        <v>16.075020030413526</v>
      </c>
      <c r="F17" s="21">
        <v>3983.4</v>
      </c>
      <c r="G17" s="2">
        <v>764.2</v>
      </c>
      <c r="H17" s="2">
        <f t="shared" si="5"/>
        <v>19.184616157051764</v>
      </c>
      <c r="I17" s="21">
        <v>1543.3</v>
      </c>
      <c r="J17" s="2">
        <v>379.1</v>
      </c>
      <c r="K17" s="2">
        <f t="shared" si="1"/>
        <v>24.564245448065837</v>
      </c>
      <c r="L17" s="21">
        <v>2.3</v>
      </c>
      <c r="M17" s="2">
        <v>0</v>
      </c>
      <c r="N17" s="2">
        <f t="shared" si="6"/>
        <v>0</v>
      </c>
      <c r="O17" s="21">
        <v>285</v>
      </c>
      <c r="P17" s="2">
        <v>4.3</v>
      </c>
      <c r="Q17" s="2">
        <f t="shared" si="7"/>
        <v>1.5087719298245614</v>
      </c>
      <c r="R17" s="23">
        <v>1167</v>
      </c>
      <c r="S17" s="2">
        <v>174.4</v>
      </c>
      <c r="T17" s="2">
        <f t="shared" si="23"/>
        <v>14.944301628106254</v>
      </c>
      <c r="U17" s="23"/>
      <c r="V17" s="2"/>
      <c r="W17" s="2" t="e">
        <f t="shared" si="8"/>
        <v>#DIV/0!</v>
      </c>
      <c r="X17" s="23">
        <v>0</v>
      </c>
      <c r="Y17" s="2">
        <v>0</v>
      </c>
      <c r="Z17" s="2" t="e">
        <f t="shared" si="9"/>
        <v>#DIV/0!</v>
      </c>
      <c r="AA17" s="23">
        <v>0</v>
      </c>
      <c r="AB17" s="2">
        <v>0</v>
      </c>
      <c r="AC17" s="2" t="e">
        <f t="shared" si="10"/>
        <v>#DIV/0!</v>
      </c>
      <c r="AD17" s="2"/>
      <c r="AE17" s="2"/>
      <c r="AF17" s="2" t="e">
        <f t="shared" si="11"/>
        <v>#DIV/0!</v>
      </c>
      <c r="AG17" s="21">
        <v>0</v>
      </c>
      <c r="AH17" s="2">
        <v>8.8</v>
      </c>
      <c r="AI17" s="2" t="e">
        <f>AI10</f>
        <v>#DIV/0!</v>
      </c>
      <c r="AJ17" s="23">
        <v>2132.3</v>
      </c>
      <c r="AK17" s="25">
        <v>218.9</v>
      </c>
      <c r="AL17" s="2">
        <f t="shared" si="13"/>
        <v>10.265910050180556</v>
      </c>
      <c r="AM17" s="23">
        <v>0</v>
      </c>
      <c r="AN17" s="25">
        <v>0</v>
      </c>
      <c r="AO17" s="2" t="e">
        <f t="shared" si="14"/>
        <v>#DIV/0!</v>
      </c>
      <c r="AP17" s="23">
        <v>441.4</v>
      </c>
      <c r="AQ17" s="25">
        <v>110.4</v>
      </c>
      <c r="AR17" s="2">
        <f t="shared" si="15"/>
        <v>25.011327594019033</v>
      </c>
      <c r="AS17" s="21">
        <v>6546.3</v>
      </c>
      <c r="AT17" s="26">
        <v>805.5</v>
      </c>
      <c r="AU17" s="2">
        <f t="shared" si="16"/>
        <v>12.304660647999635</v>
      </c>
      <c r="AV17" s="30">
        <v>1281.9</v>
      </c>
      <c r="AW17" s="25">
        <v>211.2</v>
      </c>
      <c r="AX17" s="2">
        <f t="shared" si="17"/>
        <v>16.475544114205473</v>
      </c>
      <c r="AY17" s="29">
        <v>1222.2</v>
      </c>
      <c r="AZ17" s="25">
        <v>211.2</v>
      </c>
      <c r="BA17" s="2">
        <f t="shared" si="2"/>
        <v>17.28031418753068</v>
      </c>
      <c r="BB17" s="21">
        <v>1889.8</v>
      </c>
      <c r="BC17" s="28">
        <v>0</v>
      </c>
      <c r="BD17" s="2">
        <f t="shared" si="18"/>
        <v>0</v>
      </c>
      <c r="BE17" s="29">
        <v>1808.4</v>
      </c>
      <c r="BF17" s="28">
        <v>269.7</v>
      </c>
      <c r="BG17" s="2">
        <f t="shared" si="19"/>
        <v>14.913735899137356</v>
      </c>
      <c r="BH17" s="29">
        <v>1471.9</v>
      </c>
      <c r="BI17" s="26">
        <v>306.8</v>
      </c>
      <c r="BJ17" s="2">
        <f t="shared" si="20"/>
        <v>20.84380732386711</v>
      </c>
      <c r="BK17" s="27">
        <f t="shared" si="3"/>
        <v>-430.60000000000036</v>
      </c>
      <c r="BL17" s="17">
        <f t="shared" si="21"/>
        <v>177.60000000000002</v>
      </c>
      <c r="BM17" s="2">
        <f t="shared" si="22"/>
        <v>-41.244774732930765</v>
      </c>
      <c r="BN17" s="8"/>
      <c r="BO17" s="9"/>
    </row>
    <row r="18" spans="1:67" ht="15">
      <c r="A18" s="7">
        <v>9</v>
      </c>
      <c r="B18" s="20" t="s">
        <v>38</v>
      </c>
      <c r="C18" s="33">
        <v>19628.3</v>
      </c>
      <c r="D18" s="21">
        <f t="shared" si="0"/>
        <v>1683.1</v>
      </c>
      <c r="E18" s="2">
        <f t="shared" si="4"/>
        <v>8.574863844550979</v>
      </c>
      <c r="F18" s="21">
        <v>2574.7</v>
      </c>
      <c r="G18" s="2">
        <v>455.1</v>
      </c>
      <c r="H18" s="2">
        <f t="shared" si="5"/>
        <v>17.67584572959957</v>
      </c>
      <c r="I18" s="21">
        <v>317.1</v>
      </c>
      <c r="J18" s="2">
        <v>46.5</v>
      </c>
      <c r="K18" s="2">
        <f t="shared" si="1"/>
        <v>14.66414380321665</v>
      </c>
      <c r="L18" s="21">
        <v>35.5</v>
      </c>
      <c r="M18" s="2">
        <v>15.9</v>
      </c>
      <c r="N18" s="2">
        <f t="shared" si="6"/>
        <v>44.7887323943662</v>
      </c>
      <c r="O18" s="21">
        <v>455</v>
      </c>
      <c r="P18" s="2">
        <v>17.3</v>
      </c>
      <c r="Q18" s="2">
        <f t="shared" si="7"/>
        <v>3.802197802197802</v>
      </c>
      <c r="R18" s="23">
        <v>839</v>
      </c>
      <c r="S18" s="2">
        <v>163.4</v>
      </c>
      <c r="T18" s="2">
        <f t="shared" si="23"/>
        <v>19.475566150178786</v>
      </c>
      <c r="U18" s="23"/>
      <c r="V18" s="2"/>
      <c r="W18" s="2" t="e">
        <f t="shared" si="8"/>
        <v>#DIV/0!</v>
      </c>
      <c r="X18" s="23">
        <v>49.7</v>
      </c>
      <c r="Y18" s="2">
        <v>11.3</v>
      </c>
      <c r="Z18" s="2">
        <f t="shared" si="9"/>
        <v>22.736418511066397</v>
      </c>
      <c r="AA18" s="23">
        <v>25.7</v>
      </c>
      <c r="AB18" s="2">
        <v>17.2</v>
      </c>
      <c r="AC18" s="2">
        <f t="shared" si="10"/>
        <v>66.9260700389105</v>
      </c>
      <c r="AD18" s="2"/>
      <c r="AE18" s="2"/>
      <c r="AF18" s="2" t="e">
        <f t="shared" si="11"/>
        <v>#DIV/0!</v>
      </c>
      <c r="AG18" s="21">
        <v>0</v>
      </c>
      <c r="AH18" s="2">
        <v>0</v>
      </c>
      <c r="AI18" s="2" t="e">
        <f t="shared" si="12"/>
        <v>#DIV/0!</v>
      </c>
      <c r="AJ18" s="23">
        <v>17053.6</v>
      </c>
      <c r="AK18" s="25">
        <v>1228</v>
      </c>
      <c r="AL18" s="2">
        <f t="shared" si="13"/>
        <v>7.200825632124596</v>
      </c>
      <c r="AM18" s="23">
        <v>4357.2</v>
      </c>
      <c r="AN18" s="25">
        <v>1089.3</v>
      </c>
      <c r="AO18" s="2">
        <f t="shared" si="14"/>
        <v>25</v>
      </c>
      <c r="AP18" s="23">
        <v>0</v>
      </c>
      <c r="AQ18" s="25">
        <v>0</v>
      </c>
      <c r="AR18" s="2" t="e">
        <f t="shared" si="15"/>
        <v>#DIV/0!</v>
      </c>
      <c r="AS18" s="21">
        <v>20027.4</v>
      </c>
      <c r="AT18" s="26">
        <v>1204.8</v>
      </c>
      <c r="AU18" s="2">
        <f t="shared" si="16"/>
        <v>6.015758410976961</v>
      </c>
      <c r="AV18" s="30">
        <v>1782.3</v>
      </c>
      <c r="AW18" s="25">
        <v>168.2</v>
      </c>
      <c r="AX18" s="2">
        <f t="shared" si="17"/>
        <v>9.437244010548168</v>
      </c>
      <c r="AY18" s="29">
        <v>1700.7</v>
      </c>
      <c r="AZ18" s="25">
        <v>168.2</v>
      </c>
      <c r="BA18" s="2">
        <f t="shared" si="2"/>
        <v>9.890045275474804</v>
      </c>
      <c r="BB18" s="21">
        <v>3042.6</v>
      </c>
      <c r="BC18" s="28">
        <v>185.9</v>
      </c>
      <c r="BD18" s="2">
        <f t="shared" si="18"/>
        <v>6.109906001446132</v>
      </c>
      <c r="BE18" s="29">
        <v>4284.3</v>
      </c>
      <c r="BF18" s="28">
        <v>292</v>
      </c>
      <c r="BG18" s="2">
        <f t="shared" si="19"/>
        <v>6.815582475550265</v>
      </c>
      <c r="BH18" s="29">
        <v>10684.9</v>
      </c>
      <c r="BI18" s="26">
        <v>516.6</v>
      </c>
      <c r="BJ18" s="2">
        <f t="shared" si="20"/>
        <v>4.834860410485827</v>
      </c>
      <c r="BK18" s="27">
        <f t="shared" si="3"/>
        <v>-399.1000000000022</v>
      </c>
      <c r="BL18" s="17">
        <f t="shared" si="21"/>
        <v>478.29999999999995</v>
      </c>
      <c r="BM18" s="2">
        <f t="shared" si="22"/>
        <v>-119.84465046354231</v>
      </c>
      <c r="BN18" s="8"/>
      <c r="BO18" s="9"/>
    </row>
    <row r="19" spans="1:67" ht="15">
      <c r="A19" s="7">
        <v>10</v>
      </c>
      <c r="B19" s="20" t="s">
        <v>39</v>
      </c>
      <c r="C19" s="33">
        <v>3935.4</v>
      </c>
      <c r="D19" s="21">
        <f t="shared" si="0"/>
        <v>753.4</v>
      </c>
      <c r="E19" s="2">
        <f t="shared" si="4"/>
        <v>19.14417848249225</v>
      </c>
      <c r="F19" s="21">
        <v>1338</v>
      </c>
      <c r="G19" s="2">
        <v>193.4</v>
      </c>
      <c r="H19" s="2">
        <f t="shared" si="5"/>
        <v>14.45440956651719</v>
      </c>
      <c r="I19" s="21">
        <v>39</v>
      </c>
      <c r="J19" s="2">
        <v>7.8</v>
      </c>
      <c r="K19" s="2">
        <f t="shared" si="1"/>
        <v>20</v>
      </c>
      <c r="L19" s="21">
        <v>1.6</v>
      </c>
      <c r="M19" s="2">
        <v>0.4</v>
      </c>
      <c r="N19" s="2">
        <f t="shared" si="6"/>
        <v>25</v>
      </c>
      <c r="O19" s="21">
        <v>69</v>
      </c>
      <c r="P19" s="2">
        <v>1.9</v>
      </c>
      <c r="Q19" s="2">
        <f t="shared" si="7"/>
        <v>2.753623188405797</v>
      </c>
      <c r="R19" s="23">
        <v>306</v>
      </c>
      <c r="S19" s="2">
        <v>21.4</v>
      </c>
      <c r="T19" s="2">
        <f t="shared" si="23"/>
        <v>6.993464052287582</v>
      </c>
      <c r="U19" s="23"/>
      <c r="V19" s="2"/>
      <c r="W19" s="2" t="e">
        <f t="shared" si="8"/>
        <v>#DIV/0!</v>
      </c>
      <c r="X19" s="23">
        <v>200</v>
      </c>
      <c r="Y19" s="2">
        <v>14.1</v>
      </c>
      <c r="Z19" s="2">
        <f t="shared" si="9"/>
        <v>7.049999999999999</v>
      </c>
      <c r="AA19" s="23">
        <v>5.3</v>
      </c>
      <c r="AB19" s="2">
        <v>0</v>
      </c>
      <c r="AC19" s="2">
        <f t="shared" si="10"/>
        <v>0</v>
      </c>
      <c r="AD19" s="2"/>
      <c r="AE19" s="2"/>
      <c r="AF19" s="2" t="e">
        <f t="shared" si="11"/>
        <v>#DIV/0!</v>
      </c>
      <c r="AG19" s="21">
        <v>0</v>
      </c>
      <c r="AH19" s="2">
        <v>0</v>
      </c>
      <c r="AI19" s="2" t="e">
        <f t="shared" si="12"/>
        <v>#DIV/0!</v>
      </c>
      <c r="AJ19" s="23">
        <v>2597.4</v>
      </c>
      <c r="AK19" s="25">
        <v>560</v>
      </c>
      <c r="AL19" s="2">
        <f t="shared" si="13"/>
        <v>21.560021560021557</v>
      </c>
      <c r="AM19" s="23">
        <v>1194.2</v>
      </c>
      <c r="AN19" s="25">
        <v>298.6</v>
      </c>
      <c r="AO19" s="2">
        <f t="shared" si="14"/>
        <v>25.00418690336627</v>
      </c>
      <c r="AP19" s="23">
        <v>782.2</v>
      </c>
      <c r="AQ19" s="25">
        <v>195.5</v>
      </c>
      <c r="AR19" s="2">
        <f t="shared" si="15"/>
        <v>24.993607772948092</v>
      </c>
      <c r="AS19" s="21">
        <v>4094.7</v>
      </c>
      <c r="AT19" s="26">
        <v>741.7</v>
      </c>
      <c r="AU19" s="2">
        <f t="shared" si="16"/>
        <v>18.11365912032628</v>
      </c>
      <c r="AV19" s="30">
        <v>1120.2</v>
      </c>
      <c r="AW19" s="25">
        <v>195.5</v>
      </c>
      <c r="AX19" s="2">
        <f t="shared" si="17"/>
        <v>17.452240671308694</v>
      </c>
      <c r="AY19" s="29">
        <v>1068</v>
      </c>
      <c r="AZ19" s="25">
        <v>194.5</v>
      </c>
      <c r="BA19" s="2">
        <f t="shared" si="2"/>
        <v>18.211610486891384</v>
      </c>
      <c r="BB19" s="21">
        <v>1070.9</v>
      </c>
      <c r="BC19" s="28">
        <v>53.5</v>
      </c>
      <c r="BD19" s="2">
        <f t="shared" si="18"/>
        <v>4.995797926977309</v>
      </c>
      <c r="BE19" s="29">
        <v>602.4</v>
      </c>
      <c r="BF19" s="28">
        <v>200.6</v>
      </c>
      <c r="BG19" s="2">
        <f t="shared" si="19"/>
        <v>33.300132802124836</v>
      </c>
      <c r="BH19" s="29">
        <v>1208</v>
      </c>
      <c r="BI19" s="26">
        <v>277.2</v>
      </c>
      <c r="BJ19" s="2">
        <f t="shared" si="20"/>
        <v>22.947019867549667</v>
      </c>
      <c r="BK19" s="27">
        <f t="shared" si="3"/>
        <v>-159.29999999999973</v>
      </c>
      <c r="BL19" s="17">
        <f t="shared" si="21"/>
        <v>11.699999999999932</v>
      </c>
      <c r="BM19" s="2">
        <f t="shared" si="22"/>
        <v>-7.344632768361552</v>
      </c>
      <c r="BN19" s="8"/>
      <c r="BO19" s="9"/>
    </row>
    <row r="20" spans="1:67" ht="15">
      <c r="A20" s="7">
        <v>11</v>
      </c>
      <c r="B20" s="20" t="s">
        <v>40</v>
      </c>
      <c r="C20" s="21">
        <v>3491.2</v>
      </c>
      <c r="D20" s="21">
        <f t="shared" si="0"/>
        <v>684</v>
      </c>
      <c r="E20" s="2">
        <f t="shared" si="4"/>
        <v>19.592117323556373</v>
      </c>
      <c r="F20" s="21">
        <v>1174.8</v>
      </c>
      <c r="G20" s="2">
        <v>201.5</v>
      </c>
      <c r="H20" s="2">
        <f t="shared" si="5"/>
        <v>17.151855635001702</v>
      </c>
      <c r="I20" s="21">
        <v>9.7</v>
      </c>
      <c r="J20" s="2">
        <v>2.2</v>
      </c>
      <c r="K20" s="2">
        <f t="shared" si="1"/>
        <v>22.68041237113402</v>
      </c>
      <c r="L20" s="21">
        <v>0.9</v>
      </c>
      <c r="M20" s="2">
        <v>0.9</v>
      </c>
      <c r="N20" s="2">
        <f t="shared" si="6"/>
        <v>100</v>
      </c>
      <c r="O20" s="21">
        <v>143</v>
      </c>
      <c r="P20" s="2">
        <v>0.8</v>
      </c>
      <c r="Q20" s="2">
        <f t="shared" si="7"/>
        <v>0.5594405594405595</v>
      </c>
      <c r="R20" s="23">
        <v>352</v>
      </c>
      <c r="S20" s="2">
        <v>35.9</v>
      </c>
      <c r="T20" s="2">
        <f t="shared" si="23"/>
        <v>10.198863636363637</v>
      </c>
      <c r="U20" s="23"/>
      <c r="V20" s="2"/>
      <c r="W20" s="2" t="e">
        <f t="shared" si="8"/>
        <v>#DIV/0!</v>
      </c>
      <c r="X20" s="23">
        <v>21.1</v>
      </c>
      <c r="Y20" s="2">
        <v>0</v>
      </c>
      <c r="Z20" s="2">
        <f t="shared" si="9"/>
        <v>0</v>
      </c>
      <c r="AA20" s="23">
        <v>27.7</v>
      </c>
      <c r="AB20" s="2">
        <v>6.9</v>
      </c>
      <c r="AC20" s="2">
        <f t="shared" si="10"/>
        <v>24.909747292418775</v>
      </c>
      <c r="AD20" s="2"/>
      <c r="AE20" s="2"/>
      <c r="AF20" s="2" t="e">
        <f t="shared" si="11"/>
        <v>#DIV/0!</v>
      </c>
      <c r="AG20" s="21">
        <v>0</v>
      </c>
      <c r="AH20" s="2">
        <v>0</v>
      </c>
      <c r="AI20" s="2" t="e">
        <f t="shared" si="12"/>
        <v>#DIV/0!</v>
      </c>
      <c r="AJ20" s="23">
        <v>2316.4</v>
      </c>
      <c r="AK20" s="25">
        <v>482.5</v>
      </c>
      <c r="AL20" s="2">
        <f t="shared" si="13"/>
        <v>20.829735796926265</v>
      </c>
      <c r="AM20" s="23">
        <v>1542.3</v>
      </c>
      <c r="AN20" s="25">
        <v>385.6</v>
      </c>
      <c r="AO20" s="2">
        <f t="shared" si="14"/>
        <v>25.00162095571549</v>
      </c>
      <c r="AP20" s="23">
        <v>151.9</v>
      </c>
      <c r="AQ20" s="25">
        <v>38</v>
      </c>
      <c r="AR20" s="2">
        <f t="shared" si="15"/>
        <v>25.016458196181695</v>
      </c>
      <c r="AS20" s="21">
        <v>3641.2</v>
      </c>
      <c r="AT20" s="26">
        <v>521.3</v>
      </c>
      <c r="AU20" s="2">
        <f t="shared" si="16"/>
        <v>14.316708777326156</v>
      </c>
      <c r="AV20" s="30">
        <v>1269.3</v>
      </c>
      <c r="AW20" s="25">
        <v>257</v>
      </c>
      <c r="AX20" s="2">
        <f t="shared" si="17"/>
        <v>20.247380445915073</v>
      </c>
      <c r="AY20" s="29">
        <v>1216.7</v>
      </c>
      <c r="AZ20" s="25">
        <v>257</v>
      </c>
      <c r="BA20" s="2">
        <f t="shared" si="2"/>
        <v>21.122708966877617</v>
      </c>
      <c r="BB20" s="21">
        <v>893.2</v>
      </c>
      <c r="BC20" s="28">
        <v>0</v>
      </c>
      <c r="BD20" s="2">
        <f t="shared" si="18"/>
        <v>0</v>
      </c>
      <c r="BE20" s="29">
        <v>495.2</v>
      </c>
      <c r="BF20" s="28">
        <v>150.3</v>
      </c>
      <c r="BG20" s="2">
        <f t="shared" si="19"/>
        <v>30.351373182552503</v>
      </c>
      <c r="BH20" s="29">
        <v>893</v>
      </c>
      <c r="BI20" s="26">
        <v>96.3</v>
      </c>
      <c r="BJ20" s="2">
        <f t="shared" si="20"/>
        <v>10.78387458006719</v>
      </c>
      <c r="BK20" s="27">
        <f t="shared" si="3"/>
        <v>-150</v>
      </c>
      <c r="BL20" s="17">
        <f t="shared" si="21"/>
        <v>162.70000000000005</v>
      </c>
      <c r="BM20" s="2">
        <f t="shared" si="22"/>
        <v>-108.46666666666668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v>21801.7</v>
      </c>
      <c r="D21" s="21">
        <f t="shared" si="0"/>
        <v>1007.3</v>
      </c>
      <c r="E21" s="2">
        <f t="shared" si="4"/>
        <v>4.620281904622116</v>
      </c>
      <c r="F21" s="21">
        <v>1741.8</v>
      </c>
      <c r="G21" s="2">
        <v>223</v>
      </c>
      <c r="H21" s="2">
        <f t="shared" si="5"/>
        <v>12.802847628889655</v>
      </c>
      <c r="I21" s="21">
        <v>56.7</v>
      </c>
      <c r="J21" s="2">
        <v>14.7</v>
      </c>
      <c r="K21" s="2">
        <f t="shared" si="1"/>
        <v>25.925925925925924</v>
      </c>
      <c r="L21" s="21">
        <v>4</v>
      </c>
      <c r="M21" s="2">
        <v>0.2</v>
      </c>
      <c r="N21" s="2">
        <f t="shared" si="6"/>
        <v>5</v>
      </c>
      <c r="O21" s="21">
        <v>237</v>
      </c>
      <c r="P21" s="2">
        <v>-3.4</v>
      </c>
      <c r="Q21" s="2">
        <f t="shared" si="7"/>
        <v>-1.4345991561181433</v>
      </c>
      <c r="R21" s="23">
        <v>818</v>
      </c>
      <c r="S21" s="2">
        <v>74.5</v>
      </c>
      <c r="T21" s="2">
        <f t="shared" si="23"/>
        <v>9.10757946210269</v>
      </c>
      <c r="U21" s="23"/>
      <c r="V21" s="2"/>
      <c r="W21" s="2" t="e">
        <f t="shared" si="8"/>
        <v>#DIV/0!</v>
      </c>
      <c r="X21" s="23">
        <v>0</v>
      </c>
      <c r="Y21" s="2">
        <v>0</v>
      </c>
      <c r="Z21" s="2" t="e">
        <f t="shared" si="9"/>
        <v>#DIV/0!</v>
      </c>
      <c r="AA21" s="23">
        <v>38.9</v>
      </c>
      <c r="AB21" s="2">
        <v>9.7</v>
      </c>
      <c r="AC21" s="2">
        <f t="shared" si="10"/>
        <v>24.93573264781491</v>
      </c>
      <c r="AD21" s="2"/>
      <c r="AE21" s="2"/>
      <c r="AF21" s="2" t="e">
        <f t="shared" si="11"/>
        <v>#DIV/0!</v>
      </c>
      <c r="AG21" s="21">
        <v>0</v>
      </c>
      <c r="AH21" s="2">
        <v>0</v>
      </c>
      <c r="AI21" s="2" t="e">
        <f t="shared" si="12"/>
        <v>#DIV/0!</v>
      </c>
      <c r="AJ21" s="23">
        <v>20059.9</v>
      </c>
      <c r="AK21" s="25">
        <v>784.3</v>
      </c>
      <c r="AL21" s="2">
        <f t="shared" si="13"/>
        <v>3.9097901784156446</v>
      </c>
      <c r="AM21" s="23">
        <v>2629.3</v>
      </c>
      <c r="AN21" s="25">
        <v>657.3</v>
      </c>
      <c r="AO21" s="2">
        <f t="shared" si="14"/>
        <v>24.999049176586922</v>
      </c>
      <c r="AP21" s="23">
        <v>0</v>
      </c>
      <c r="AQ21" s="25">
        <v>0</v>
      </c>
      <c r="AR21" s="2" t="e">
        <f t="shared" si="15"/>
        <v>#DIV/0!</v>
      </c>
      <c r="AS21" s="21">
        <v>21801.7</v>
      </c>
      <c r="AT21" s="26">
        <v>663.4</v>
      </c>
      <c r="AU21" s="2">
        <f t="shared" si="16"/>
        <v>3.042881977093529</v>
      </c>
      <c r="AV21" s="30">
        <v>1417.5</v>
      </c>
      <c r="AW21" s="25">
        <v>242.6</v>
      </c>
      <c r="AX21" s="2">
        <f t="shared" si="17"/>
        <v>17.11463844797178</v>
      </c>
      <c r="AY21" s="29">
        <v>1352.6</v>
      </c>
      <c r="AZ21" s="25">
        <v>242.6</v>
      </c>
      <c r="BA21" s="2">
        <f t="shared" si="2"/>
        <v>17.935827295578886</v>
      </c>
      <c r="BB21" s="21">
        <v>3137.7</v>
      </c>
      <c r="BC21" s="28">
        <v>74.5</v>
      </c>
      <c r="BD21" s="2">
        <f t="shared" si="18"/>
        <v>2.3743506390030915</v>
      </c>
      <c r="BE21" s="29">
        <v>16181.9</v>
      </c>
      <c r="BF21" s="28">
        <v>53.4</v>
      </c>
      <c r="BG21" s="2">
        <f t="shared" si="19"/>
        <v>0.32999833146911056</v>
      </c>
      <c r="BH21" s="29">
        <v>969.4</v>
      </c>
      <c r="BI21" s="26">
        <v>275.1</v>
      </c>
      <c r="BJ21" s="2">
        <f t="shared" si="20"/>
        <v>28.378378378378383</v>
      </c>
      <c r="BK21" s="27">
        <f t="shared" si="3"/>
        <v>0</v>
      </c>
      <c r="BL21" s="17">
        <f t="shared" si="21"/>
        <v>343.9</v>
      </c>
      <c r="BM21" s="2" t="e">
        <f t="shared" si="22"/>
        <v>#DIV/0!</v>
      </c>
      <c r="BN21" s="8"/>
      <c r="BO21" s="9"/>
    </row>
    <row r="22" spans="1:67" ht="15">
      <c r="A22" s="7">
        <v>13</v>
      </c>
      <c r="B22" s="20" t="s">
        <v>42</v>
      </c>
      <c r="C22" s="33">
        <v>6789.3</v>
      </c>
      <c r="D22" s="21">
        <f t="shared" si="0"/>
        <v>991.4</v>
      </c>
      <c r="E22" s="2">
        <f t="shared" si="4"/>
        <v>14.60238905336338</v>
      </c>
      <c r="F22" s="21">
        <v>2699.7</v>
      </c>
      <c r="G22" s="2">
        <v>491.5</v>
      </c>
      <c r="H22" s="2">
        <f t="shared" si="5"/>
        <v>18.205726562210618</v>
      </c>
      <c r="I22" s="21">
        <v>273.8</v>
      </c>
      <c r="J22" s="2">
        <v>55</v>
      </c>
      <c r="K22" s="2">
        <f t="shared" si="1"/>
        <v>20.087655222790357</v>
      </c>
      <c r="L22" s="21">
        <v>0</v>
      </c>
      <c r="M22" s="2">
        <v>0</v>
      </c>
      <c r="N22" s="2" t="e">
        <f t="shared" si="6"/>
        <v>#DIV/0!</v>
      </c>
      <c r="O22" s="21">
        <v>166</v>
      </c>
      <c r="P22" s="2">
        <v>6.9</v>
      </c>
      <c r="Q22" s="2">
        <f t="shared" si="7"/>
        <v>4.156626506024097</v>
      </c>
      <c r="R22" s="23">
        <v>926</v>
      </c>
      <c r="S22" s="2">
        <v>164.9</v>
      </c>
      <c r="T22" s="2">
        <f t="shared" si="23"/>
        <v>17.80777537796976</v>
      </c>
      <c r="U22" s="23"/>
      <c r="V22" s="2"/>
      <c r="W22" s="2" t="e">
        <f t="shared" si="8"/>
        <v>#DIV/0!</v>
      </c>
      <c r="X22" s="23">
        <v>362.3</v>
      </c>
      <c r="Y22" s="2">
        <v>80.4</v>
      </c>
      <c r="Z22" s="2">
        <f t="shared" si="9"/>
        <v>22.19155396080596</v>
      </c>
      <c r="AA22" s="23">
        <v>27.4</v>
      </c>
      <c r="AB22" s="2">
        <v>0</v>
      </c>
      <c r="AC22" s="2">
        <f t="shared" si="10"/>
        <v>0</v>
      </c>
      <c r="AD22" s="2"/>
      <c r="AE22" s="2"/>
      <c r="AF22" s="2" t="e">
        <f t="shared" si="11"/>
        <v>#DIV/0!</v>
      </c>
      <c r="AG22" s="21">
        <v>76.2</v>
      </c>
      <c r="AH22" s="2">
        <v>0</v>
      </c>
      <c r="AI22" s="2">
        <f t="shared" si="12"/>
        <v>0</v>
      </c>
      <c r="AJ22" s="23">
        <v>4089.6</v>
      </c>
      <c r="AK22" s="25">
        <v>499.9</v>
      </c>
      <c r="AL22" s="2">
        <f t="shared" si="13"/>
        <v>12.223689358372457</v>
      </c>
      <c r="AM22" s="23">
        <v>1669.3</v>
      </c>
      <c r="AN22" s="25">
        <v>417.3</v>
      </c>
      <c r="AO22" s="2">
        <f t="shared" si="14"/>
        <v>24.998502366261306</v>
      </c>
      <c r="AP22" s="23">
        <v>0</v>
      </c>
      <c r="AQ22" s="25">
        <v>0</v>
      </c>
      <c r="AR22" s="2" t="e">
        <f t="shared" si="15"/>
        <v>#DIV/0!</v>
      </c>
      <c r="AS22" s="21">
        <v>6789.2</v>
      </c>
      <c r="AT22" s="26">
        <v>879.2</v>
      </c>
      <c r="AU22" s="2">
        <f t="shared" si="16"/>
        <v>12.94997937901373</v>
      </c>
      <c r="AV22" s="30">
        <v>1544.1</v>
      </c>
      <c r="AW22" s="25">
        <v>243.9</v>
      </c>
      <c r="AX22" s="2">
        <f t="shared" si="17"/>
        <v>15.795609092675347</v>
      </c>
      <c r="AY22" s="29">
        <v>1477.2</v>
      </c>
      <c r="AZ22" s="25">
        <v>243.9</v>
      </c>
      <c r="BA22" s="2">
        <f t="shared" si="2"/>
        <v>16.510966693744923</v>
      </c>
      <c r="BB22" s="21">
        <v>2866.1</v>
      </c>
      <c r="BC22" s="28">
        <v>0</v>
      </c>
      <c r="BD22" s="2">
        <f t="shared" si="18"/>
        <v>0</v>
      </c>
      <c r="BE22" s="29">
        <v>461.9</v>
      </c>
      <c r="BF22" s="28">
        <v>71.2</v>
      </c>
      <c r="BG22" s="2">
        <f t="shared" si="19"/>
        <v>15.414591903009311</v>
      </c>
      <c r="BH22" s="29">
        <v>1823</v>
      </c>
      <c r="BI22" s="26">
        <v>546.2</v>
      </c>
      <c r="BJ22" s="2">
        <f t="shared" si="20"/>
        <v>29.961601755348326</v>
      </c>
      <c r="BK22" s="27">
        <f t="shared" si="3"/>
        <v>0.1000000000003638</v>
      </c>
      <c r="BL22" s="17">
        <f t="shared" si="21"/>
        <v>112.19999999999993</v>
      </c>
      <c r="BM22" s="2">
        <f t="shared" si="22"/>
        <v>112199.99999959175</v>
      </c>
      <c r="BN22" s="8"/>
      <c r="BO22" s="9"/>
    </row>
    <row r="23" spans="1:67" ht="15">
      <c r="A23" s="7">
        <v>14</v>
      </c>
      <c r="B23" s="20" t="s">
        <v>43</v>
      </c>
      <c r="C23" s="33">
        <v>4115.7</v>
      </c>
      <c r="D23" s="21">
        <f t="shared" si="0"/>
        <v>726.0999999999999</v>
      </c>
      <c r="E23" s="2">
        <f t="shared" si="4"/>
        <v>17.642199382851032</v>
      </c>
      <c r="F23" s="21">
        <v>2142.2</v>
      </c>
      <c r="G23" s="2">
        <v>335.2</v>
      </c>
      <c r="H23" s="2">
        <f t="shared" si="5"/>
        <v>15.647465222668286</v>
      </c>
      <c r="I23" s="21">
        <v>56</v>
      </c>
      <c r="J23" s="2">
        <v>12.9</v>
      </c>
      <c r="K23" s="2">
        <f t="shared" si="1"/>
        <v>23.03571428571429</v>
      </c>
      <c r="L23" s="21">
        <v>58.7</v>
      </c>
      <c r="M23" s="2">
        <v>16.9</v>
      </c>
      <c r="N23" s="2">
        <f t="shared" si="6"/>
        <v>28.790459965928445</v>
      </c>
      <c r="O23" s="21">
        <v>104</v>
      </c>
      <c r="P23" s="2">
        <v>10.2</v>
      </c>
      <c r="Q23" s="2">
        <f t="shared" si="7"/>
        <v>9.807692307692308</v>
      </c>
      <c r="R23" s="23">
        <v>401</v>
      </c>
      <c r="S23" s="2">
        <v>18.8</v>
      </c>
      <c r="T23" s="2">
        <f t="shared" si="23"/>
        <v>4.688279301745636</v>
      </c>
      <c r="U23" s="23"/>
      <c r="V23" s="2"/>
      <c r="W23" s="2" t="e">
        <f t="shared" si="8"/>
        <v>#DIV/0!</v>
      </c>
      <c r="X23" s="23">
        <v>490</v>
      </c>
      <c r="Y23" s="2">
        <v>99.2</v>
      </c>
      <c r="Z23" s="2">
        <f t="shared" si="9"/>
        <v>20.244897959183675</v>
      </c>
      <c r="AA23" s="23">
        <v>0</v>
      </c>
      <c r="AB23" s="2">
        <v>0</v>
      </c>
      <c r="AC23" s="2" t="e">
        <f t="shared" si="10"/>
        <v>#DIV/0!</v>
      </c>
      <c r="AD23" s="2"/>
      <c r="AE23" s="2"/>
      <c r="AF23" s="2" t="e">
        <f t="shared" si="11"/>
        <v>#DIV/0!</v>
      </c>
      <c r="AG23" s="21">
        <v>0</v>
      </c>
      <c r="AH23" s="2">
        <v>0</v>
      </c>
      <c r="AI23" s="2" t="e">
        <f t="shared" si="12"/>
        <v>#DIV/0!</v>
      </c>
      <c r="AJ23" s="23">
        <v>1973.5</v>
      </c>
      <c r="AK23" s="25">
        <v>390.9</v>
      </c>
      <c r="AL23" s="2">
        <f t="shared" si="13"/>
        <v>19.80744869521155</v>
      </c>
      <c r="AM23" s="23">
        <v>1166.4</v>
      </c>
      <c r="AN23" s="25">
        <v>291.6</v>
      </c>
      <c r="AO23" s="2">
        <f t="shared" si="14"/>
        <v>25</v>
      </c>
      <c r="AP23" s="23">
        <v>127.7</v>
      </c>
      <c r="AQ23" s="25">
        <v>31.9</v>
      </c>
      <c r="AR23" s="2">
        <f t="shared" si="15"/>
        <v>24.980422866092404</v>
      </c>
      <c r="AS23" s="21">
        <v>4311.5</v>
      </c>
      <c r="AT23" s="26">
        <v>673.9</v>
      </c>
      <c r="AU23" s="2">
        <f t="shared" si="16"/>
        <v>15.630291081990025</v>
      </c>
      <c r="AV23" s="30">
        <v>1390</v>
      </c>
      <c r="AW23" s="25">
        <v>267.6</v>
      </c>
      <c r="AX23" s="2">
        <f t="shared" si="17"/>
        <v>19.25179856115108</v>
      </c>
      <c r="AY23" s="29">
        <v>1347.3</v>
      </c>
      <c r="AZ23" s="25">
        <v>267.6</v>
      </c>
      <c r="BA23" s="2">
        <f t="shared" si="2"/>
        <v>19.861946114451126</v>
      </c>
      <c r="BB23" s="21">
        <v>1040.8</v>
      </c>
      <c r="BC23" s="28">
        <v>56.3</v>
      </c>
      <c r="BD23" s="2">
        <f t="shared" si="18"/>
        <v>5.409300538047656</v>
      </c>
      <c r="BE23" s="29">
        <v>812.2</v>
      </c>
      <c r="BF23" s="28">
        <v>106.8</v>
      </c>
      <c r="BG23" s="2">
        <f t="shared" si="19"/>
        <v>13.149470573750307</v>
      </c>
      <c r="BH23" s="29">
        <v>974.2</v>
      </c>
      <c r="BI23" s="26">
        <v>225.6</v>
      </c>
      <c r="BJ23" s="2">
        <f t="shared" si="20"/>
        <v>23.157462533360704</v>
      </c>
      <c r="BK23" s="27">
        <f t="shared" si="3"/>
        <v>-195.80000000000018</v>
      </c>
      <c r="BL23" s="17">
        <f t="shared" si="21"/>
        <v>52.19999999999993</v>
      </c>
      <c r="BM23" s="2">
        <f t="shared" si="22"/>
        <v>-26.659856996935588</v>
      </c>
      <c r="BN23" s="8"/>
      <c r="BO23" s="9"/>
    </row>
    <row r="24" spans="1:67" ht="15">
      <c r="A24" s="7">
        <v>15</v>
      </c>
      <c r="B24" s="20" t="s">
        <v>44</v>
      </c>
      <c r="C24" s="33">
        <v>108362.2</v>
      </c>
      <c r="D24" s="21">
        <f t="shared" si="0"/>
        <v>7761.1</v>
      </c>
      <c r="E24" s="2">
        <f t="shared" si="4"/>
        <v>7.162183861161919</v>
      </c>
      <c r="F24" s="21">
        <v>41027.8</v>
      </c>
      <c r="G24" s="2">
        <v>6502.7</v>
      </c>
      <c r="H24" s="2">
        <f t="shared" si="5"/>
        <v>15.849497170211416</v>
      </c>
      <c r="I24" s="21">
        <v>20389</v>
      </c>
      <c r="J24" s="2">
        <v>4295.5</v>
      </c>
      <c r="K24" s="2">
        <f t="shared" si="1"/>
        <v>21.067732600912255</v>
      </c>
      <c r="L24" s="21">
        <v>3.7</v>
      </c>
      <c r="M24" s="2">
        <v>3</v>
      </c>
      <c r="N24" s="2">
        <f t="shared" si="6"/>
        <v>81.08108108108108</v>
      </c>
      <c r="O24" s="21">
        <v>2742</v>
      </c>
      <c r="P24" s="2">
        <v>144.9</v>
      </c>
      <c r="Q24" s="2">
        <f t="shared" si="7"/>
        <v>5.284463894967177</v>
      </c>
      <c r="R24" s="23">
        <v>8200</v>
      </c>
      <c r="S24" s="2">
        <v>1224.1</v>
      </c>
      <c r="T24" s="2">
        <f t="shared" si="23"/>
        <v>14.928048780487805</v>
      </c>
      <c r="U24" s="23">
        <v>2000</v>
      </c>
      <c r="V24" s="2">
        <v>389.5</v>
      </c>
      <c r="W24" s="2">
        <f t="shared" si="8"/>
        <v>19.475</v>
      </c>
      <c r="X24" s="23">
        <v>2600</v>
      </c>
      <c r="Y24" s="2">
        <v>50.9</v>
      </c>
      <c r="Z24" s="2">
        <f t="shared" si="9"/>
        <v>1.9576923076923074</v>
      </c>
      <c r="AA24" s="23">
        <v>1073</v>
      </c>
      <c r="AB24" s="2">
        <v>0</v>
      </c>
      <c r="AC24" s="2">
        <f t="shared" si="10"/>
        <v>0</v>
      </c>
      <c r="AD24" s="2"/>
      <c r="AE24" s="2"/>
      <c r="AF24" s="2" t="e">
        <f t="shared" si="11"/>
        <v>#DIV/0!</v>
      </c>
      <c r="AG24" s="21">
        <v>367.6</v>
      </c>
      <c r="AH24" s="2">
        <v>113.6</v>
      </c>
      <c r="AI24" s="2">
        <f t="shared" si="12"/>
        <v>30.9031556039173</v>
      </c>
      <c r="AJ24" s="23">
        <v>67334.3</v>
      </c>
      <c r="AK24" s="25">
        <v>1258.4</v>
      </c>
      <c r="AL24" s="2">
        <f t="shared" si="13"/>
        <v>1.8688840605753683</v>
      </c>
      <c r="AM24" s="23">
        <v>2607.9</v>
      </c>
      <c r="AN24" s="25">
        <v>652</v>
      </c>
      <c r="AO24" s="2">
        <f t="shared" si="14"/>
        <v>25.000958625714176</v>
      </c>
      <c r="AP24" s="23">
        <v>0</v>
      </c>
      <c r="AQ24" s="25">
        <v>0</v>
      </c>
      <c r="AR24" s="2" t="e">
        <f t="shared" si="15"/>
        <v>#DIV/0!</v>
      </c>
      <c r="AS24" s="21">
        <v>110749</v>
      </c>
      <c r="AT24" s="26">
        <v>9354.5</v>
      </c>
      <c r="AU24" s="2">
        <f t="shared" si="16"/>
        <v>8.446577395732694</v>
      </c>
      <c r="AV24" s="30">
        <v>4098.6</v>
      </c>
      <c r="AW24" s="25">
        <v>783.2</v>
      </c>
      <c r="AX24" s="2">
        <f t="shared" si="17"/>
        <v>19.108964036500268</v>
      </c>
      <c r="AY24" s="29">
        <v>2904.4</v>
      </c>
      <c r="AZ24" s="25">
        <v>725.8</v>
      </c>
      <c r="BA24" s="2">
        <f t="shared" si="2"/>
        <v>24.98967084423633</v>
      </c>
      <c r="BB24" s="21">
        <v>12592.5</v>
      </c>
      <c r="BC24" s="28">
        <v>1525.8</v>
      </c>
      <c r="BD24" s="2">
        <f t="shared" si="18"/>
        <v>12.11673615247171</v>
      </c>
      <c r="BE24" s="29">
        <v>85053.7</v>
      </c>
      <c r="BF24" s="28">
        <v>6119.8</v>
      </c>
      <c r="BG24" s="2">
        <f t="shared" si="19"/>
        <v>7.195219020454137</v>
      </c>
      <c r="BH24" s="29">
        <v>7517.9</v>
      </c>
      <c r="BI24" s="26">
        <v>904.3</v>
      </c>
      <c r="BJ24" s="2">
        <f t="shared" si="20"/>
        <v>12.028625014964286</v>
      </c>
      <c r="BK24" s="27">
        <f t="shared" si="3"/>
        <v>-2386.800000000003</v>
      </c>
      <c r="BL24" s="17">
        <f t="shared" si="21"/>
        <v>-1593.3999999999996</v>
      </c>
      <c r="BM24" s="2">
        <f t="shared" si="22"/>
        <v>66.75884028825195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v>4317.9</v>
      </c>
      <c r="D25" s="21">
        <f t="shared" si="0"/>
        <v>810.5</v>
      </c>
      <c r="E25" s="2">
        <f t="shared" si="4"/>
        <v>18.77069871928484</v>
      </c>
      <c r="F25" s="21">
        <v>1949.6</v>
      </c>
      <c r="G25" s="2">
        <v>331.1</v>
      </c>
      <c r="H25" s="2">
        <f t="shared" si="5"/>
        <v>16.98297086581863</v>
      </c>
      <c r="I25" s="21">
        <v>65.2</v>
      </c>
      <c r="J25" s="2">
        <v>16</v>
      </c>
      <c r="K25" s="2">
        <f t="shared" si="1"/>
        <v>24.539877300613497</v>
      </c>
      <c r="L25" s="21">
        <v>1.7</v>
      </c>
      <c r="M25" s="2">
        <v>0.1</v>
      </c>
      <c r="N25" s="2">
        <f t="shared" si="6"/>
        <v>5.882352941176471</v>
      </c>
      <c r="O25" s="21">
        <v>207</v>
      </c>
      <c r="P25" s="2">
        <v>1.4</v>
      </c>
      <c r="Q25" s="2">
        <f t="shared" si="7"/>
        <v>0.6763285024154588</v>
      </c>
      <c r="R25" s="23">
        <v>624</v>
      </c>
      <c r="S25" s="2">
        <v>34.3</v>
      </c>
      <c r="T25" s="2">
        <f t="shared" si="23"/>
        <v>5.496794871794871</v>
      </c>
      <c r="U25" s="23"/>
      <c r="V25" s="2"/>
      <c r="W25" s="2" t="e">
        <f t="shared" si="8"/>
        <v>#DIV/0!</v>
      </c>
      <c r="X25" s="23">
        <v>197.4</v>
      </c>
      <c r="Y25" s="2">
        <v>52.9</v>
      </c>
      <c r="Z25" s="2">
        <f t="shared" si="9"/>
        <v>26.798378926038495</v>
      </c>
      <c r="AA25" s="23">
        <v>17.3</v>
      </c>
      <c r="AB25" s="2">
        <v>0</v>
      </c>
      <c r="AC25" s="2">
        <f t="shared" si="10"/>
        <v>0</v>
      </c>
      <c r="AD25" s="2"/>
      <c r="AE25" s="2"/>
      <c r="AF25" s="2" t="e">
        <f t="shared" si="11"/>
        <v>#DIV/0!</v>
      </c>
      <c r="AG25" s="21">
        <v>62.5</v>
      </c>
      <c r="AH25" s="2">
        <v>10</v>
      </c>
      <c r="AI25" s="2">
        <f t="shared" si="12"/>
        <v>16</v>
      </c>
      <c r="AJ25" s="23">
        <v>2368.3</v>
      </c>
      <c r="AK25" s="25">
        <v>479.4</v>
      </c>
      <c r="AL25" s="2">
        <f t="shared" si="13"/>
        <v>20.242367943250432</v>
      </c>
      <c r="AM25" s="23">
        <v>1207.6</v>
      </c>
      <c r="AN25" s="25">
        <v>301.9</v>
      </c>
      <c r="AO25" s="2">
        <f t="shared" si="14"/>
        <v>25</v>
      </c>
      <c r="AP25" s="23">
        <v>409.1</v>
      </c>
      <c r="AQ25" s="25">
        <v>102.3</v>
      </c>
      <c r="AR25" s="2">
        <f t="shared" si="15"/>
        <v>25.006110975311657</v>
      </c>
      <c r="AS25" s="21">
        <v>4317.9</v>
      </c>
      <c r="AT25" s="26">
        <v>821.9</v>
      </c>
      <c r="AU25" s="2">
        <f t="shared" si="16"/>
        <v>19.034715949883047</v>
      </c>
      <c r="AV25" s="30">
        <v>1321.7</v>
      </c>
      <c r="AW25" s="25">
        <v>190.9</v>
      </c>
      <c r="AX25" s="2">
        <f t="shared" si="17"/>
        <v>14.443519709465082</v>
      </c>
      <c r="AY25" s="29">
        <v>1267.6</v>
      </c>
      <c r="AZ25" s="25">
        <v>190.9</v>
      </c>
      <c r="BA25" s="2">
        <f t="shared" si="2"/>
        <v>15.059955822025877</v>
      </c>
      <c r="BB25" s="21">
        <v>1107.5</v>
      </c>
      <c r="BC25" s="28">
        <v>67.9</v>
      </c>
      <c r="BD25" s="2">
        <f t="shared" si="18"/>
        <v>6.130925507900678</v>
      </c>
      <c r="BE25" s="29">
        <v>509.5</v>
      </c>
      <c r="BF25" s="28">
        <v>108.4</v>
      </c>
      <c r="BG25" s="2">
        <f t="shared" si="19"/>
        <v>21.27576054955839</v>
      </c>
      <c r="BH25" s="29">
        <v>1282.8</v>
      </c>
      <c r="BI25" s="26">
        <v>437</v>
      </c>
      <c r="BJ25" s="2">
        <f t="shared" si="20"/>
        <v>34.06610539444964</v>
      </c>
      <c r="BK25" s="27">
        <f t="shared" si="3"/>
        <v>0</v>
      </c>
      <c r="BL25" s="17">
        <f t="shared" si="21"/>
        <v>-11.399999999999977</v>
      </c>
      <c r="BM25" s="2" t="e">
        <f t="shared" si="22"/>
        <v>#DIV/0!</v>
      </c>
      <c r="BN25" s="8"/>
      <c r="BO25" s="9"/>
    </row>
    <row r="26" spans="1:67" ht="15">
      <c r="A26" s="7">
        <v>17</v>
      </c>
      <c r="B26" s="20" t="s">
        <v>46</v>
      </c>
      <c r="C26" s="33">
        <v>9229.5</v>
      </c>
      <c r="D26" s="21">
        <f t="shared" si="0"/>
        <v>1265.9</v>
      </c>
      <c r="E26" s="2">
        <f t="shared" si="4"/>
        <v>13.715802589522728</v>
      </c>
      <c r="F26" s="21">
        <v>2075.9</v>
      </c>
      <c r="G26" s="2">
        <v>262.7</v>
      </c>
      <c r="H26" s="2">
        <f t="shared" si="5"/>
        <v>12.654752155691506</v>
      </c>
      <c r="I26" s="21">
        <v>802.7</v>
      </c>
      <c r="J26" s="2">
        <v>183.5</v>
      </c>
      <c r="K26" s="2">
        <f t="shared" si="1"/>
        <v>22.860346331132426</v>
      </c>
      <c r="L26" s="21">
        <v>15.2</v>
      </c>
      <c r="M26" s="2">
        <v>2.6</v>
      </c>
      <c r="N26" s="2">
        <f t="shared" si="6"/>
        <v>17.105263157894736</v>
      </c>
      <c r="O26" s="21">
        <v>336</v>
      </c>
      <c r="P26" s="2">
        <v>53.5</v>
      </c>
      <c r="Q26" s="2">
        <f t="shared" si="7"/>
        <v>15.922619047619047</v>
      </c>
      <c r="R26" s="23">
        <v>529</v>
      </c>
      <c r="S26" s="2">
        <v>-91</v>
      </c>
      <c r="T26" s="2">
        <f t="shared" si="23"/>
        <v>-17.20226843100189</v>
      </c>
      <c r="U26" s="23"/>
      <c r="V26" s="2"/>
      <c r="W26" s="2" t="e">
        <f t="shared" si="8"/>
        <v>#DIV/0!</v>
      </c>
      <c r="X26" s="23">
        <v>13.8</v>
      </c>
      <c r="Y26" s="2">
        <v>0</v>
      </c>
      <c r="Z26" s="2">
        <f t="shared" si="9"/>
        <v>0</v>
      </c>
      <c r="AA26" s="23">
        <v>0</v>
      </c>
      <c r="AB26" s="2">
        <v>0</v>
      </c>
      <c r="AC26" s="2" t="e">
        <f t="shared" si="10"/>
        <v>#DIV/0!</v>
      </c>
      <c r="AD26" s="2"/>
      <c r="AE26" s="2"/>
      <c r="AF26" s="2" t="e">
        <f t="shared" si="11"/>
        <v>#DIV/0!</v>
      </c>
      <c r="AG26" s="21">
        <v>11.4</v>
      </c>
      <c r="AH26" s="2">
        <v>12.5</v>
      </c>
      <c r="AI26" s="2">
        <f t="shared" si="12"/>
        <v>109.64912280701753</v>
      </c>
      <c r="AJ26" s="23">
        <v>7153.6</v>
      </c>
      <c r="AK26" s="25">
        <v>1003.2</v>
      </c>
      <c r="AL26" s="2">
        <f t="shared" si="13"/>
        <v>14.023708342652649</v>
      </c>
      <c r="AM26" s="23">
        <v>3670</v>
      </c>
      <c r="AN26" s="25">
        <v>917.5</v>
      </c>
      <c r="AO26" s="2">
        <f t="shared" si="14"/>
        <v>25</v>
      </c>
      <c r="AP26" s="23">
        <v>0</v>
      </c>
      <c r="AQ26" s="25">
        <v>0</v>
      </c>
      <c r="AR26" s="2" t="e">
        <f t="shared" si="15"/>
        <v>#DIV/0!</v>
      </c>
      <c r="AS26" s="21">
        <v>9745.7</v>
      </c>
      <c r="AT26" s="26">
        <v>941.4</v>
      </c>
      <c r="AU26" s="2">
        <f t="shared" si="16"/>
        <v>9.6596447664098</v>
      </c>
      <c r="AV26" s="30">
        <v>1734.7</v>
      </c>
      <c r="AW26" s="25">
        <v>224.8</v>
      </c>
      <c r="AX26" s="2">
        <f t="shared" si="17"/>
        <v>12.959013085836169</v>
      </c>
      <c r="AY26" s="29">
        <v>1652.9</v>
      </c>
      <c r="AZ26" s="25">
        <v>224.8</v>
      </c>
      <c r="BA26" s="2">
        <f t="shared" si="2"/>
        <v>13.600338798475406</v>
      </c>
      <c r="BB26" s="21">
        <v>2385</v>
      </c>
      <c r="BC26" s="28">
        <v>45.5</v>
      </c>
      <c r="BD26" s="2">
        <f t="shared" si="18"/>
        <v>1.907756813417191</v>
      </c>
      <c r="BE26" s="29">
        <v>2596.2</v>
      </c>
      <c r="BF26" s="28">
        <v>110.6</v>
      </c>
      <c r="BG26" s="2">
        <f t="shared" si="19"/>
        <v>4.260072413527463</v>
      </c>
      <c r="BH26" s="29">
        <v>1855.5</v>
      </c>
      <c r="BI26" s="26">
        <v>448.2</v>
      </c>
      <c r="BJ26" s="2">
        <f t="shared" si="20"/>
        <v>24.155214227970898</v>
      </c>
      <c r="BK26" s="27">
        <f t="shared" si="3"/>
        <v>-516.2000000000007</v>
      </c>
      <c r="BL26" s="17">
        <f t="shared" si="21"/>
        <v>324.5000000000001</v>
      </c>
      <c r="BM26" s="2">
        <f t="shared" si="22"/>
        <v>-62.8632313056954</v>
      </c>
      <c r="BN26" s="8"/>
      <c r="BO26" s="9"/>
    </row>
    <row r="27" spans="1:67" ht="14.25" customHeight="1">
      <c r="A27" s="73" t="s">
        <v>20</v>
      </c>
      <c r="B27" s="74"/>
      <c r="C27" s="22">
        <f>SUM(C10:C26)</f>
        <v>250845.8</v>
      </c>
      <c r="D27" s="22">
        <f>SUM(D10:D26)</f>
        <v>23874.7</v>
      </c>
      <c r="E27" s="6">
        <f>D27/C27*100</f>
        <v>9.517679785748854</v>
      </c>
      <c r="F27" s="22">
        <f>SUM(F10:F26)</f>
        <v>77230.90000000001</v>
      </c>
      <c r="G27" s="6">
        <f>SUM(G10:G26)</f>
        <v>12804.7</v>
      </c>
      <c r="H27" s="6">
        <f>G27/F27*100</f>
        <v>16.5797627633499</v>
      </c>
      <c r="I27" s="22">
        <f>SUM(I10:I26)</f>
        <v>24483</v>
      </c>
      <c r="J27" s="6">
        <f>SUM(J10:J26)</f>
        <v>5220.3</v>
      </c>
      <c r="K27" s="2">
        <f t="shared" si="1"/>
        <v>21.32214189437569</v>
      </c>
      <c r="L27" s="22">
        <f>SUM(L10:L26)</f>
        <v>238.09999999999997</v>
      </c>
      <c r="M27" s="6">
        <f>SUM(M10:M26)</f>
        <v>147.10000000000002</v>
      </c>
      <c r="N27" s="6">
        <f>M27/L27*100</f>
        <v>61.78076438471233</v>
      </c>
      <c r="O27" s="22">
        <f>SUM(O10:O26)</f>
        <v>6213</v>
      </c>
      <c r="P27" s="6">
        <f>SUM(P10:P26)</f>
        <v>331.9</v>
      </c>
      <c r="Q27" s="6">
        <f>P27/O27*100</f>
        <v>5.342024786737485</v>
      </c>
      <c r="R27" s="22">
        <f>SUM(R10:R26)</f>
        <v>18237</v>
      </c>
      <c r="S27" s="6">
        <f>SUM(S10:S26)</f>
        <v>2292.2</v>
      </c>
      <c r="T27" s="6">
        <f>S27/R27*100</f>
        <v>12.568953226956186</v>
      </c>
      <c r="U27" s="22">
        <f>SUM(U10:U26)</f>
        <v>2000</v>
      </c>
      <c r="V27" s="6">
        <f>SUM(V10:V26)</f>
        <v>389.5</v>
      </c>
      <c r="W27" s="6">
        <f>V27/U27*100</f>
        <v>19.475</v>
      </c>
      <c r="X27" s="22">
        <f>SUM(X10:X26)</f>
        <v>5266.3</v>
      </c>
      <c r="Y27" s="6">
        <f>SUM(Y10:Y26)</f>
        <v>621.9000000000001</v>
      </c>
      <c r="Z27" s="6">
        <f>Y27/X27*100</f>
        <v>11.809049997151702</v>
      </c>
      <c r="AA27" s="22">
        <f>SUM(AA10:AA26)</f>
        <v>1358.3</v>
      </c>
      <c r="AB27" s="6">
        <f>SUM(AB10:AB26)</f>
        <v>83.2</v>
      </c>
      <c r="AC27" s="6">
        <f>AB27/AA27*100</f>
        <v>6.125303688434072</v>
      </c>
      <c r="AD27" s="6">
        <f>SUM(AD10:AD26)</f>
        <v>0</v>
      </c>
      <c r="AE27" s="6">
        <f>SUM(AE10:AE26)</f>
        <v>0</v>
      </c>
      <c r="AF27" s="2" t="e">
        <f t="shared" si="11"/>
        <v>#DIV/0!</v>
      </c>
      <c r="AG27" s="22">
        <f>SUM(AG10:AG26)</f>
        <v>992.3</v>
      </c>
      <c r="AH27" s="6">
        <f>SUM(AH10:AH26)</f>
        <v>210.1</v>
      </c>
      <c r="AI27" s="2">
        <f>AH27/AG27*100</f>
        <v>21.17303234908798</v>
      </c>
      <c r="AJ27" s="22">
        <f>SUM(AJ10:AJ26)</f>
        <v>173614.77</v>
      </c>
      <c r="AK27" s="6">
        <f>SUM(AK10:AK26)</f>
        <v>11070</v>
      </c>
      <c r="AL27" s="6">
        <f>AK27/AJ27*100</f>
        <v>6.37618562061281</v>
      </c>
      <c r="AM27" s="22">
        <f>SUM(AM10:AM26)</f>
        <v>31694.8</v>
      </c>
      <c r="AN27" s="6">
        <f>SUM(AN10:AN26)</f>
        <v>7923.8</v>
      </c>
      <c r="AO27" s="6">
        <f>AN27/AM27*100</f>
        <v>25.000315509168697</v>
      </c>
      <c r="AP27" s="22">
        <f>SUM(AP10:AP26)</f>
        <v>3476.3999999999996</v>
      </c>
      <c r="AQ27" s="6">
        <f>SUM(AQ10:AQ26)</f>
        <v>869.0999999999999</v>
      </c>
      <c r="AR27" s="6">
        <f>AQ27/AP27*100</f>
        <v>25</v>
      </c>
      <c r="AS27" s="22">
        <f>SUM(AS10:AS26)</f>
        <v>258088.4</v>
      </c>
      <c r="AT27" s="6">
        <f>SUM(AT10:AT26)</f>
        <v>23121.4</v>
      </c>
      <c r="AU27" s="6">
        <f>(AT27/AS27)*100</f>
        <v>8.958713371077508</v>
      </c>
      <c r="AV27" s="22">
        <f>SUM(AV10:AV26)</f>
        <v>27260.799999999996</v>
      </c>
      <c r="AW27" s="6">
        <f>SUM(AW10:AW26)</f>
        <v>4531</v>
      </c>
      <c r="AX27" s="6">
        <f>AW27/AV27*100</f>
        <v>16.620935555816413</v>
      </c>
      <c r="AY27" s="22">
        <f>SUM(AY10:AY26)</f>
        <v>24939.500000000004</v>
      </c>
      <c r="AZ27" s="6">
        <f>SUM(AZ10:AZ26)</f>
        <v>4385.5</v>
      </c>
      <c r="BA27" s="6">
        <f t="shared" si="2"/>
        <v>17.584554622185685</v>
      </c>
      <c r="BB27" s="22">
        <f>SUM(BB10:BB26)</f>
        <v>44567.5</v>
      </c>
      <c r="BC27" s="6">
        <f>SUM(BC10:BC26)</f>
        <v>2574</v>
      </c>
      <c r="BD27" s="6">
        <f>BC27/BB27*100</f>
        <v>5.7755090592920855</v>
      </c>
      <c r="BE27" s="22">
        <f>SUM(BE10:BE26)</f>
        <v>143161.5</v>
      </c>
      <c r="BF27" s="6">
        <f>SUM(BF10:BF26)</f>
        <v>9272.8</v>
      </c>
      <c r="BG27" s="6">
        <f>BF27/BE27*100</f>
        <v>6.477160409747033</v>
      </c>
      <c r="BH27" s="22">
        <f>SUM(BH10:BH26)</f>
        <v>38867.5</v>
      </c>
      <c r="BI27" s="6">
        <f>SUM(BI10:BI26)</f>
        <v>6306.8</v>
      </c>
      <c r="BJ27" s="6">
        <f>BI27/BH27*100</f>
        <v>16.22641023991767</v>
      </c>
      <c r="BK27" s="22">
        <f>SUM(BK10:BK26)</f>
        <v>-7242.600000000007</v>
      </c>
      <c r="BL27" s="6">
        <f>SUM(BL10:BL26)</f>
        <v>753.2999999999995</v>
      </c>
      <c r="BM27" s="6">
        <f>BL27/BK27*100</f>
        <v>-10.400960980863209</v>
      </c>
      <c r="BN27" s="8"/>
      <c r="BO27" s="9"/>
    </row>
    <row r="28" spans="3:65" ht="15" hidden="1">
      <c r="C28" s="13">
        <f aca="true" t="shared" si="24" ref="C28:AC28">C27-C20</f>
        <v>247354.59999999998</v>
      </c>
      <c r="D28" s="13">
        <f t="shared" si="24"/>
        <v>23190.7</v>
      </c>
      <c r="E28" s="13">
        <f t="shared" si="24"/>
        <v>-10.074437537807519</v>
      </c>
      <c r="F28" s="13">
        <f t="shared" si="24"/>
        <v>76056.1</v>
      </c>
      <c r="G28" s="13">
        <f t="shared" si="24"/>
        <v>12603.2</v>
      </c>
      <c r="H28" s="13">
        <f t="shared" si="24"/>
        <v>-0.572092871651801</v>
      </c>
      <c r="I28" s="13">
        <f t="shared" si="24"/>
        <v>24473.3</v>
      </c>
      <c r="J28" s="13">
        <f t="shared" si="24"/>
        <v>5218.1</v>
      </c>
      <c r="K28" s="13">
        <f t="shared" si="24"/>
        <v>-1.3582704767583316</v>
      </c>
      <c r="L28" s="13">
        <f t="shared" si="24"/>
        <v>237.19999999999996</v>
      </c>
      <c r="M28" s="13">
        <f t="shared" si="24"/>
        <v>146.20000000000002</v>
      </c>
      <c r="N28" s="13">
        <f t="shared" si="24"/>
        <v>-38.21923561528767</v>
      </c>
      <c r="O28" s="13">
        <f t="shared" si="24"/>
        <v>6070</v>
      </c>
      <c r="P28" s="13">
        <f t="shared" si="24"/>
        <v>331.09999999999997</v>
      </c>
      <c r="Q28" s="13">
        <f t="shared" si="24"/>
        <v>4.782584227296926</v>
      </c>
      <c r="R28" s="13">
        <f t="shared" si="24"/>
        <v>17885</v>
      </c>
      <c r="S28" s="13">
        <f t="shared" si="24"/>
        <v>2256.2999999999997</v>
      </c>
      <c r="T28" s="13">
        <f t="shared" si="24"/>
        <v>2.370089590592549</v>
      </c>
      <c r="U28" s="13">
        <f t="shared" si="24"/>
        <v>2000</v>
      </c>
      <c r="V28" s="13">
        <f t="shared" si="24"/>
        <v>389.5</v>
      </c>
      <c r="W28" s="13" t="e">
        <f t="shared" si="24"/>
        <v>#DIV/0!</v>
      </c>
      <c r="X28" s="13">
        <f t="shared" si="24"/>
        <v>5245.2</v>
      </c>
      <c r="Y28" s="13">
        <f t="shared" si="24"/>
        <v>621.9000000000001</v>
      </c>
      <c r="Z28" s="13">
        <f t="shared" si="24"/>
        <v>11.809049997151702</v>
      </c>
      <c r="AA28" s="13">
        <f t="shared" si="24"/>
        <v>1330.6</v>
      </c>
      <c r="AB28" s="13">
        <f t="shared" si="24"/>
        <v>76.3</v>
      </c>
      <c r="AC28" s="13">
        <f t="shared" si="24"/>
        <v>-18.784443603984702</v>
      </c>
      <c r="AD28" s="13"/>
      <c r="AE28" s="13"/>
      <c r="AF28" s="2" t="e">
        <f t="shared" si="11"/>
        <v>#DIV/0!</v>
      </c>
      <c r="AG28" s="13">
        <f aca="true" t="shared" si="25" ref="AG28:BM28">AG27-AG20</f>
        <v>992.3</v>
      </c>
      <c r="AH28" s="13">
        <f t="shared" si="25"/>
        <v>210.1</v>
      </c>
      <c r="AI28" s="13" t="e">
        <f t="shared" si="25"/>
        <v>#DIV/0!</v>
      </c>
      <c r="AJ28" s="13">
        <f t="shared" si="25"/>
        <v>171298.37</v>
      </c>
      <c r="AK28" s="13">
        <f t="shared" si="25"/>
        <v>10587.5</v>
      </c>
      <c r="AL28" s="13">
        <f t="shared" si="25"/>
        <v>-14.453550176313456</v>
      </c>
      <c r="AM28" s="13">
        <f t="shared" si="25"/>
        <v>30152.5</v>
      </c>
      <c r="AN28" s="13">
        <f t="shared" si="25"/>
        <v>7538.2</v>
      </c>
      <c r="AO28" s="13">
        <f t="shared" si="25"/>
        <v>-0.001305446546794542</v>
      </c>
      <c r="AP28" s="13">
        <f t="shared" si="25"/>
        <v>3324.4999999999995</v>
      </c>
      <c r="AQ28" s="13">
        <f t="shared" si="25"/>
        <v>831.0999999999999</v>
      </c>
      <c r="AR28" s="13">
        <f t="shared" si="25"/>
        <v>-0.016458196181694973</v>
      </c>
      <c r="AS28" s="13">
        <f t="shared" si="25"/>
        <v>254447.19999999998</v>
      </c>
      <c r="AT28" s="13">
        <f t="shared" si="25"/>
        <v>22600.100000000002</v>
      </c>
      <c r="AU28" s="13">
        <f t="shared" si="25"/>
        <v>-5.357995406248648</v>
      </c>
      <c r="AV28" s="13">
        <f t="shared" si="25"/>
        <v>25991.499999999996</v>
      </c>
      <c r="AW28" s="13">
        <f t="shared" si="25"/>
        <v>4274</v>
      </c>
      <c r="AX28" s="13">
        <f t="shared" si="25"/>
        <v>-3.626444890098661</v>
      </c>
      <c r="AY28" s="13">
        <f t="shared" si="25"/>
        <v>23722.800000000003</v>
      </c>
      <c r="AZ28" s="13">
        <f t="shared" si="25"/>
        <v>4128.5</v>
      </c>
      <c r="BA28" s="13">
        <f t="shared" si="25"/>
        <v>-3.5381543446919324</v>
      </c>
      <c r="BB28" s="13">
        <f t="shared" si="25"/>
        <v>43674.3</v>
      </c>
      <c r="BC28" s="13">
        <f t="shared" si="25"/>
        <v>2574</v>
      </c>
      <c r="BD28" s="13">
        <f t="shared" si="25"/>
        <v>5.7755090592920855</v>
      </c>
      <c r="BE28" s="13">
        <f t="shared" si="25"/>
        <v>142666.3</v>
      </c>
      <c r="BF28" s="13">
        <f t="shared" si="25"/>
        <v>9122.5</v>
      </c>
      <c r="BG28" s="13">
        <f t="shared" si="25"/>
        <v>-23.87421277280547</v>
      </c>
      <c r="BH28" s="13">
        <f t="shared" si="25"/>
        <v>37974.5</v>
      </c>
      <c r="BI28" s="13">
        <f t="shared" si="25"/>
        <v>6210.5</v>
      </c>
      <c r="BJ28" s="13">
        <f t="shared" si="25"/>
        <v>5.4425356598504795</v>
      </c>
      <c r="BK28" s="13">
        <f t="shared" si="25"/>
        <v>-7092.600000000007</v>
      </c>
      <c r="BL28" s="13">
        <f t="shared" si="25"/>
        <v>590.5999999999995</v>
      </c>
      <c r="BM28" s="13">
        <f t="shared" si="25"/>
        <v>98.06570568580348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4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2020-03-04T07:15:27Z</cp:lastPrinted>
  <dcterms:created xsi:type="dcterms:W3CDTF">2013-04-03T10:22:22Z</dcterms:created>
  <dcterms:modified xsi:type="dcterms:W3CDTF">2020-04-03T10:52:33Z</dcterms:modified>
  <cp:category/>
  <cp:version/>
  <cp:contentType/>
  <cp:contentStatus/>
</cp:coreProperties>
</file>