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59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<sst xmlns="http://schemas.openxmlformats.org/spreadsheetml/2006/main" count="111" uniqueCount="48">
  <si>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</si>
  <si>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</si>
  <si>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</si>
  <si>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</si>
  <si>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</si>
  <si>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</si>
  <si>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</si>
  <si>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</si>
  <si>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</si>
  <si>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</si>
  <si>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</si>
  <si>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</si>
  <si>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</si>
  <si>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</si>
  <si>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</si>
  <si>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</si>
  <si>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</si>
  <si>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</si>
  <si>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</si>
  <si>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</si>
  <si>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</si>
  <si>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</si>
  <si>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</si>
  <si>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</si>
  <si>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</si>
  <si>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</si>
  <si>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</si>
  <si>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</si>
  <si>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</si>
  <si>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</si>
  <si>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</si>
  <si>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</si>
  <si>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</si>
  <si>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</si>
  <si>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</si>
  <si>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</si>
  <si>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</si>
  <si>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</si>
  <si>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</si>
  <si>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</si>
  <si>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</si>
  <si>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</si>
  <si>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</si>
  <si>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</si>
  <si>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</si>
  <si>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</si>
  <si>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</si>
  <si>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октября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</si>
</sst>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4">
      <pane xSplit="2" topLeftCell="Z1" activePane="topRight" state="frozen"/>
      <selection pane="topLeft" activeCell="A1" sqref="A1"/>
      <selection pane="topRight" activeCell="BH27" sqref="BH27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59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33.7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33">
        <f>F10+AJ10</f>
        <v>15223.8</v>
      </c>
      <c r="D10" s="21">
        <f aca="true" t="shared" si="0" ref="D10:D26">G10+AK10</f>
        <v>9861.699999999999</v>
      </c>
      <c r="E10" s="2">
        <f>D10/C10*100</f>
        <v>64.7781762766195</v>
      </c>
      <c r="F10" s="21">
        <v>2441.8</v>
      </c>
      <c r="G10" s="2">
        <v>1655.3</v>
      </c>
      <c r="H10" s="2">
        <f>G10/F10*100</f>
        <v>67.79015480383323</v>
      </c>
      <c r="I10" s="21">
        <v>40</v>
      </c>
      <c r="J10" s="2">
        <v>33.6</v>
      </c>
      <c r="K10" s="2">
        <f aca="true" t="shared" si="1" ref="K10:K27">J10/I10*100</f>
        <v>84.00000000000001</v>
      </c>
      <c r="L10" s="21">
        <v>0.3</v>
      </c>
      <c r="M10" s="2">
        <v>1.1</v>
      </c>
      <c r="N10" s="2">
        <f>M10/L10*100</f>
        <v>366.6666666666667</v>
      </c>
      <c r="O10" s="21">
        <v>312</v>
      </c>
      <c r="P10" s="2">
        <v>91.4</v>
      </c>
      <c r="Q10" s="2">
        <f>P10/O10*100</f>
        <v>29.294871794871796</v>
      </c>
      <c r="R10" s="23">
        <v>702</v>
      </c>
      <c r="S10" s="2">
        <v>134.8</v>
      </c>
      <c r="T10" s="2">
        <f>S10/R10*100</f>
        <v>19.202279202279204</v>
      </c>
      <c r="U10" s="23"/>
      <c r="V10" s="2"/>
      <c r="W10" s="2" t="e">
        <f>V10/U10*100</f>
        <v>#DIV/0!</v>
      </c>
      <c r="X10" s="23">
        <v>284</v>
      </c>
      <c r="Y10" s="2">
        <v>524.5</v>
      </c>
      <c r="Z10" s="2">
        <f>Y10/X10*100</f>
        <v>184.6830985915493</v>
      </c>
      <c r="AA10" s="23">
        <v>57</v>
      </c>
      <c r="AB10" s="2">
        <v>39.7</v>
      </c>
      <c r="AC10" s="2">
        <f>AB10/AA10*100</f>
        <v>69.64912280701755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12782</v>
      </c>
      <c r="AK10" s="25">
        <v>8206.4</v>
      </c>
      <c r="AL10" s="2">
        <f>AK10/AJ10*100</f>
        <v>64.20278516664058</v>
      </c>
      <c r="AM10" s="23">
        <v>2231.3</v>
      </c>
      <c r="AN10" s="25">
        <v>1673.5</v>
      </c>
      <c r="AO10" s="2">
        <f>AN10/AM10*100</f>
        <v>75.00112042307174</v>
      </c>
      <c r="AP10" s="23">
        <v>1907.7</v>
      </c>
      <c r="AQ10" s="25">
        <v>1907.2</v>
      </c>
      <c r="AR10" s="2">
        <f>AQ10/AP10*100</f>
        <v>99.9737904282644</v>
      </c>
      <c r="AS10" s="27">
        <v>16120.1</v>
      </c>
      <c r="AT10" s="26">
        <v>6292.9</v>
      </c>
      <c r="AU10" s="2">
        <f>AT10/AS10*100</f>
        <v>39.03759902233857</v>
      </c>
      <c r="AV10" s="29">
        <v>1905</v>
      </c>
      <c r="AW10" s="25">
        <v>1402.3</v>
      </c>
      <c r="AX10" s="2">
        <f>AW10/AV10*100</f>
        <v>73.61154855643044</v>
      </c>
      <c r="AY10" s="29">
        <v>1354.8</v>
      </c>
      <c r="AZ10" s="25">
        <v>878.2</v>
      </c>
      <c r="BA10" s="2">
        <f aca="true" t="shared" si="2" ref="BA10:BA27">AZ10/AY10*100</f>
        <v>64.82137584883378</v>
      </c>
      <c r="BB10" s="21">
        <v>8387.6</v>
      </c>
      <c r="BC10" s="28">
        <v>2337.9</v>
      </c>
      <c r="BD10" s="2">
        <f>BC10/BB10*100</f>
        <v>27.873289141113073</v>
      </c>
      <c r="BE10" s="29">
        <v>4486.5</v>
      </c>
      <c r="BF10" s="28">
        <v>1748.3</v>
      </c>
      <c r="BG10" s="2">
        <f>BF10/BE10*100</f>
        <v>38.968015156580854</v>
      </c>
      <c r="BH10" s="29">
        <v>1246</v>
      </c>
      <c r="BI10" s="26">
        <v>736.6</v>
      </c>
      <c r="BJ10" s="2">
        <f>BI10/BH10*100</f>
        <v>59.11717495987159</v>
      </c>
      <c r="BK10" s="27">
        <f aca="true" t="shared" si="3" ref="BK10:BK26">C10-AS10</f>
        <v>-896.3000000000011</v>
      </c>
      <c r="BL10" s="17">
        <f>D10-AT10</f>
        <v>3568.7999999999993</v>
      </c>
      <c r="BM10" s="2">
        <f>BL10/BK10*100</f>
        <v>-398.17025549481144</v>
      </c>
      <c r="BN10" s="8"/>
      <c r="BO10" s="9"/>
    </row>
    <row r="11" spans="1:67" ht="15">
      <c r="A11" s="7">
        <v>2</v>
      </c>
      <c r="B11" s="20" t="s">
        <v>31</v>
      </c>
      <c r="C11" s="33">
        <f aca="true" t="shared" si="4" ref="C11:C25">F11+AJ11</f>
        <v>14545.1</v>
      </c>
      <c r="D11" s="21">
        <f t="shared" si="0"/>
        <v>7446.7</v>
      </c>
      <c r="E11" s="2">
        <f aca="true" t="shared" si="5" ref="E11:E26">D11/C11*100</f>
        <v>51.19731043444183</v>
      </c>
      <c r="F11" s="21">
        <v>2277.9</v>
      </c>
      <c r="G11" s="2">
        <v>1283.8</v>
      </c>
      <c r="H11" s="2">
        <f aca="true" t="shared" si="6" ref="H11:H26">G11/F11*100</f>
        <v>56.358927081961454</v>
      </c>
      <c r="I11" s="21">
        <v>31.5</v>
      </c>
      <c r="J11" s="2">
        <v>16.2</v>
      </c>
      <c r="K11" s="2">
        <f t="shared" si="1"/>
        <v>51.42857142857142</v>
      </c>
      <c r="L11" s="21">
        <v>0.2</v>
      </c>
      <c r="M11" s="2">
        <v>0</v>
      </c>
      <c r="N11" s="2">
        <f aca="true" t="shared" si="7" ref="N11:N26">M11/L11*100</f>
        <v>0</v>
      </c>
      <c r="O11" s="21">
        <v>204</v>
      </c>
      <c r="P11" s="2">
        <v>9.2</v>
      </c>
      <c r="Q11" s="2">
        <f aca="true" t="shared" si="8" ref="Q11:Q26">P11/O11*100</f>
        <v>4.509803921568627</v>
      </c>
      <c r="R11" s="23">
        <v>445</v>
      </c>
      <c r="S11" s="2">
        <v>63.4</v>
      </c>
      <c r="T11" s="2">
        <f>S11/R11*100</f>
        <v>14.247191011235955</v>
      </c>
      <c r="U11" s="23"/>
      <c r="V11" s="2"/>
      <c r="W11" s="2" t="e">
        <f aca="true" t="shared" si="9" ref="W11:W26">V11/U11*100</f>
        <v>#DIV/0!</v>
      </c>
      <c r="X11" s="23">
        <v>200</v>
      </c>
      <c r="Y11" s="2">
        <v>204.5</v>
      </c>
      <c r="Z11" s="2">
        <f aca="true" t="shared" si="10" ref="Z11:Z26">Y11/X11*100</f>
        <v>102.25</v>
      </c>
      <c r="AA11" s="23">
        <v>25.1</v>
      </c>
      <c r="AB11" s="2">
        <v>16.3</v>
      </c>
      <c r="AC11" s="2">
        <f aca="true" t="shared" si="11" ref="AC11:AC26">AB11/AA11*100</f>
        <v>64.9402390438247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12267.2</v>
      </c>
      <c r="AK11" s="25">
        <v>6162.9</v>
      </c>
      <c r="AL11" s="2">
        <f aca="true" t="shared" si="14" ref="AL11:AL26">AK11/AJ11*100</f>
        <v>50.238848310943</v>
      </c>
      <c r="AM11" s="23">
        <v>1875.7</v>
      </c>
      <c r="AN11" s="25">
        <v>1406.8</v>
      </c>
      <c r="AO11" s="2">
        <f aca="true" t="shared" si="15" ref="AO11:AO26">AN11/AM11*100</f>
        <v>75.00133283574132</v>
      </c>
      <c r="AP11" s="23">
        <v>1086.6</v>
      </c>
      <c r="AQ11" s="25">
        <v>1086.6</v>
      </c>
      <c r="AR11" s="2">
        <f aca="true" t="shared" si="16" ref="AR11:AR26">AQ11/AP11*100</f>
        <v>100</v>
      </c>
      <c r="AS11" s="27">
        <v>14633.2</v>
      </c>
      <c r="AT11" s="26">
        <v>6620</v>
      </c>
      <c r="AU11" s="2">
        <f aca="true" t="shared" si="17" ref="AU11:AU26">AT11/AS11*100</f>
        <v>45.23959216029303</v>
      </c>
      <c r="AV11" s="30">
        <v>1502.3</v>
      </c>
      <c r="AW11" s="25">
        <v>1089.8</v>
      </c>
      <c r="AX11" s="2">
        <f aca="true" t="shared" si="18" ref="AX11:AX26">AW11/AV11*100</f>
        <v>72.54210211009784</v>
      </c>
      <c r="AY11" s="29">
        <v>1220.7</v>
      </c>
      <c r="AZ11" s="25">
        <v>847</v>
      </c>
      <c r="BA11" s="2">
        <f t="shared" si="2"/>
        <v>69.38641762922913</v>
      </c>
      <c r="BB11" s="21">
        <v>9801.5</v>
      </c>
      <c r="BC11" s="28">
        <v>3970.3</v>
      </c>
      <c r="BD11" s="2">
        <f aca="true" t="shared" si="19" ref="BD11:BD26">BC11/BB11*100</f>
        <v>40.50706524511555</v>
      </c>
      <c r="BE11" s="29">
        <v>2262.7</v>
      </c>
      <c r="BF11" s="28">
        <v>779.3</v>
      </c>
      <c r="BG11" s="2">
        <f aca="true" t="shared" si="20" ref="BG11:BG26">BF11/BE11*100</f>
        <v>34.44115437309409</v>
      </c>
      <c r="BH11" s="29">
        <v>906.8</v>
      </c>
      <c r="BI11" s="26">
        <v>714.3</v>
      </c>
      <c r="BJ11" s="2">
        <f aca="true" t="shared" si="21" ref="BJ11:BJ26">BI11/BH11*100</f>
        <v>78.77150419056022</v>
      </c>
      <c r="BK11" s="27">
        <f t="shared" si="3"/>
        <v>-88.10000000000036</v>
      </c>
      <c r="BL11" s="17">
        <f aca="true" t="shared" si="22" ref="BL11:BL26">D11-AT11</f>
        <v>826.6999999999998</v>
      </c>
      <c r="BM11" s="2">
        <f aca="true" t="shared" si="23" ref="BM11:BM26">BL11/BK11*100</f>
        <v>-938.3654937570901</v>
      </c>
      <c r="BN11" s="8"/>
      <c r="BO11" s="9"/>
    </row>
    <row r="12" spans="1:67" ht="15">
      <c r="A12" s="7">
        <v>3</v>
      </c>
      <c r="B12" s="20" t="s">
        <v>32</v>
      </c>
      <c r="C12" s="33">
        <f t="shared" si="4"/>
        <v>29798.4</v>
      </c>
      <c r="D12" s="21">
        <f t="shared" si="0"/>
        <v>6761.5</v>
      </c>
      <c r="E12" s="2">
        <f t="shared" si="5"/>
        <v>22.69081561426117</v>
      </c>
      <c r="F12" s="21">
        <v>3048.4</v>
      </c>
      <c r="G12" s="2">
        <v>1440.9</v>
      </c>
      <c r="H12" s="2">
        <f t="shared" si="6"/>
        <v>47.26741897388794</v>
      </c>
      <c r="I12" s="21">
        <v>110.9</v>
      </c>
      <c r="J12" s="2">
        <v>66.1</v>
      </c>
      <c r="K12" s="2">
        <f t="shared" si="1"/>
        <v>59.60324616771866</v>
      </c>
      <c r="L12" s="21">
        <v>2.8</v>
      </c>
      <c r="M12" s="2">
        <v>4.1</v>
      </c>
      <c r="N12" s="2">
        <f t="shared" si="7"/>
        <v>146.42857142857142</v>
      </c>
      <c r="O12" s="21">
        <v>383</v>
      </c>
      <c r="P12" s="2">
        <v>45.6</v>
      </c>
      <c r="Q12" s="2">
        <f t="shared" si="8"/>
        <v>11.906005221932116</v>
      </c>
      <c r="R12" s="24">
        <v>766</v>
      </c>
      <c r="S12" s="2">
        <v>310</v>
      </c>
      <c r="T12" s="2">
        <f aca="true" t="shared" si="24" ref="T12:T26">S12/R12*100</f>
        <v>40.469973890339425</v>
      </c>
      <c r="U12" s="23"/>
      <c r="V12" s="2"/>
      <c r="W12" s="2" t="e">
        <f t="shared" si="9"/>
        <v>#DIV/0!</v>
      </c>
      <c r="X12" s="23">
        <v>241.3</v>
      </c>
      <c r="Y12" s="2">
        <v>158</v>
      </c>
      <c r="Z12" s="2">
        <f t="shared" si="10"/>
        <v>65.47865727310402</v>
      </c>
      <c r="AA12" s="23">
        <v>10.8</v>
      </c>
      <c r="AB12" s="2">
        <v>2.5</v>
      </c>
      <c r="AC12" s="2">
        <f t="shared" si="11"/>
        <v>23.148148148148145</v>
      </c>
      <c r="AD12" s="2"/>
      <c r="AE12" s="2"/>
      <c r="AF12" s="2" t="e">
        <f t="shared" si="12"/>
        <v>#DIV/0!</v>
      </c>
      <c r="AG12" s="21">
        <v>185.9</v>
      </c>
      <c r="AH12" s="2">
        <v>15.2</v>
      </c>
      <c r="AI12" s="2">
        <f t="shared" si="13"/>
        <v>8.176438945669714</v>
      </c>
      <c r="AJ12" s="23">
        <v>26750</v>
      </c>
      <c r="AK12" s="25">
        <v>5320.6</v>
      </c>
      <c r="AL12" s="2">
        <f t="shared" si="14"/>
        <v>19.890093457943927</v>
      </c>
      <c r="AM12" s="23">
        <v>2309.4</v>
      </c>
      <c r="AN12" s="25">
        <v>1732</v>
      </c>
      <c r="AO12" s="2">
        <f t="shared" si="15"/>
        <v>74.99783493548108</v>
      </c>
      <c r="AP12" s="23">
        <v>2722.9</v>
      </c>
      <c r="AQ12" s="25">
        <v>1405.2</v>
      </c>
      <c r="AR12" s="2">
        <f t="shared" si="16"/>
        <v>51.60674281097359</v>
      </c>
      <c r="AS12" s="21">
        <v>30191.4</v>
      </c>
      <c r="AT12" s="26">
        <v>6642.7</v>
      </c>
      <c r="AU12" s="2">
        <f t="shared" si="17"/>
        <v>22.0019608232808</v>
      </c>
      <c r="AV12" s="30">
        <v>1410.6</v>
      </c>
      <c r="AW12" s="25">
        <v>1015</v>
      </c>
      <c r="AX12" s="2">
        <f t="shared" si="18"/>
        <v>71.95519637033887</v>
      </c>
      <c r="AY12" s="29">
        <v>1271.6</v>
      </c>
      <c r="AZ12" s="25">
        <v>913.1</v>
      </c>
      <c r="BA12" s="2">
        <f t="shared" si="2"/>
        <v>71.80717206668764</v>
      </c>
      <c r="BB12" s="21">
        <v>2384.2</v>
      </c>
      <c r="BC12" s="28">
        <v>1578.3</v>
      </c>
      <c r="BD12" s="2">
        <f t="shared" si="19"/>
        <v>66.19830551128261</v>
      </c>
      <c r="BE12" s="29">
        <v>22251.7</v>
      </c>
      <c r="BF12" s="28">
        <v>2838</v>
      </c>
      <c r="BG12" s="2">
        <f t="shared" si="20"/>
        <v>12.754081710610873</v>
      </c>
      <c r="BH12" s="29">
        <v>4053</v>
      </c>
      <c r="BI12" s="26">
        <v>1149.4</v>
      </c>
      <c r="BJ12" s="2">
        <f t="shared" si="21"/>
        <v>28.359240069084628</v>
      </c>
      <c r="BK12" s="27">
        <f t="shared" si="3"/>
        <v>-393</v>
      </c>
      <c r="BL12" s="17">
        <f t="shared" si="22"/>
        <v>118.80000000000018</v>
      </c>
      <c r="BM12" s="2">
        <f t="shared" si="23"/>
        <v>-30.229007633587834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9803.5</v>
      </c>
      <c r="D13" s="21">
        <f t="shared" si="0"/>
        <v>4772.2</v>
      </c>
      <c r="E13" s="2">
        <f t="shared" si="5"/>
        <v>48.67853317692661</v>
      </c>
      <c r="F13" s="21">
        <v>2950.9</v>
      </c>
      <c r="G13" s="2">
        <v>1668.1</v>
      </c>
      <c r="H13" s="2">
        <f t="shared" si="6"/>
        <v>56.528516723711405</v>
      </c>
      <c r="I13" s="21">
        <v>78.1</v>
      </c>
      <c r="J13" s="2">
        <v>56.9</v>
      </c>
      <c r="K13" s="2">
        <f t="shared" si="1"/>
        <v>72.85531370038413</v>
      </c>
      <c r="L13" s="21">
        <v>110.3</v>
      </c>
      <c r="M13" s="2">
        <v>201.5</v>
      </c>
      <c r="N13" s="2">
        <f t="shared" si="7"/>
        <v>182.68359020852222</v>
      </c>
      <c r="O13" s="21">
        <v>166</v>
      </c>
      <c r="P13" s="2">
        <v>15.3</v>
      </c>
      <c r="Q13" s="2">
        <f t="shared" si="8"/>
        <v>9.216867469879517</v>
      </c>
      <c r="R13" s="23">
        <v>598</v>
      </c>
      <c r="S13" s="2">
        <v>57.8</v>
      </c>
      <c r="T13" s="2">
        <f t="shared" si="24"/>
        <v>9.665551839464882</v>
      </c>
      <c r="U13" s="23"/>
      <c r="V13" s="2"/>
      <c r="W13" s="2" t="e">
        <f t="shared" si="9"/>
        <v>#DIV/0!</v>
      </c>
      <c r="X13" s="23">
        <v>292</v>
      </c>
      <c r="Y13" s="2">
        <v>179.3</v>
      </c>
      <c r="Z13" s="2">
        <f t="shared" si="10"/>
        <v>61.4041095890411</v>
      </c>
      <c r="AA13" s="23">
        <v>18.8</v>
      </c>
      <c r="AB13" s="2">
        <v>9.4</v>
      </c>
      <c r="AC13" s="2">
        <f t="shared" si="11"/>
        <v>50</v>
      </c>
      <c r="AD13" s="2"/>
      <c r="AE13" s="2"/>
      <c r="AF13" s="2" t="e">
        <f t="shared" si="12"/>
        <v>#DIV/0!</v>
      </c>
      <c r="AG13" s="21">
        <v>240.5</v>
      </c>
      <c r="AH13" s="2">
        <v>140.1</v>
      </c>
      <c r="AI13" s="2">
        <f t="shared" si="13"/>
        <v>58.25363825363825</v>
      </c>
      <c r="AJ13" s="23">
        <v>6852.6</v>
      </c>
      <c r="AK13" s="25">
        <v>3104.1</v>
      </c>
      <c r="AL13" s="2">
        <f t="shared" si="14"/>
        <v>45.29813501444707</v>
      </c>
      <c r="AM13" s="23">
        <v>685</v>
      </c>
      <c r="AN13" s="25">
        <v>513.8</v>
      </c>
      <c r="AO13" s="2">
        <f t="shared" si="15"/>
        <v>75.00729927007299</v>
      </c>
      <c r="AP13" s="23">
        <v>1917.2</v>
      </c>
      <c r="AQ13" s="25">
        <v>1736</v>
      </c>
      <c r="AR13" s="2">
        <f t="shared" si="16"/>
        <v>90.54871687878155</v>
      </c>
      <c r="AS13" s="21">
        <v>10457.1</v>
      </c>
      <c r="AT13" s="26">
        <v>4531.4</v>
      </c>
      <c r="AU13" s="2">
        <f t="shared" si="17"/>
        <v>43.333237704526105</v>
      </c>
      <c r="AV13" s="30">
        <v>1735.2</v>
      </c>
      <c r="AW13" s="25">
        <v>1143</v>
      </c>
      <c r="AX13" s="2">
        <f t="shared" si="18"/>
        <v>65.87136929460581</v>
      </c>
      <c r="AY13" s="29">
        <v>1586.4</v>
      </c>
      <c r="AZ13" s="25">
        <v>1028.1</v>
      </c>
      <c r="BA13" s="2">
        <f t="shared" si="2"/>
        <v>64.80711043872918</v>
      </c>
      <c r="BB13" s="21">
        <v>5441.6</v>
      </c>
      <c r="BC13" s="28">
        <v>1613.1</v>
      </c>
      <c r="BD13" s="2">
        <f t="shared" si="19"/>
        <v>29.64385474860335</v>
      </c>
      <c r="BE13" s="29">
        <v>2171.8</v>
      </c>
      <c r="BF13" s="28">
        <v>1135.5</v>
      </c>
      <c r="BG13" s="2">
        <f t="shared" si="20"/>
        <v>52.28381987291647</v>
      </c>
      <c r="BH13" s="29">
        <v>1014.9</v>
      </c>
      <c r="BI13" s="26">
        <v>572.2</v>
      </c>
      <c r="BJ13" s="2">
        <f t="shared" si="21"/>
        <v>56.37993891023747</v>
      </c>
      <c r="BK13" s="27">
        <f t="shared" si="3"/>
        <v>-653.6000000000004</v>
      </c>
      <c r="BL13" s="17">
        <f t="shared" si="22"/>
        <v>240.80000000000018</v>
      </c>
      <c r="BM13" s="2">
        <f>BL13/BK13*100</f>
        <v>-36.842105263157904</v>
      </c>
      <c r="BN13" s="8"/>
      <c r="BO13" s="9"/>
    </row>
    <row r="14" spans="1:67" ht="15">
      <c r="A14" s="7">
        <v>5</v>
      </c>
      <c r="B14" s="20" t="s">
        <v>34</v>
      </c>
      <c r="C14" s="33">
        <f t="shared" si="4"/>
        <v>13168.5</v>
      </c>
      <c r="D14" s="21">
        <f t="shared" si="0"/>
        <v>4466.4</v>
      </c>
      <c r="E14" s="2">
        <f t="shared" si="5"/>
        <v>33.917302654060826</v>
      </c>
      <c r="F14" s="21">
        <v>2741.6</v>
      </c>
      <c r="G14" s="2">
        <v>1671</v>
      </c>
      <c r="H14" s="2">
        <f t="shared" si="6"/>
        <v>60.94981032973447</v>
      </c>
      <c r="I14" s="21">
        <v>584.7</v>
      </c>
      <c r="J14" s="2">
        <v>479.8</v>
      </c>
      <c r="K14" s="2">
        <f t="shared" si="1"/>
        <v>82.05917564563023</v>
      </c>
      <c r="L14" s="21">
        <v>0.9</v>
      </c>
      <c r="M14" s="2">
        <v>0.2</v>
      </c>
      <c r="N14" s="2">
        <f t="shared" si="7"/>
        <v>22.222222222222225</v>
      </c>
      <c r="O14" s="21">
        <v>179</v>
      </c>
      <c r="P14" s="2">
        <v>26.6</v>
      </c>
      <c r="Q14" s="2">
        <f t="shared" si="8"/>
        <v>14.860335195530727</v>
      </c>
      <c r="R14" s="23">
        <v>648</v>
      </c>
      <c r="S14" s="2">
        <v>114.2</v>
      </c>
      <c r="T14" s="2">
        <f t="shared" si="24"/>
        <v>17.623456790123456</v>
      </c>
      <c r="U14" s="23"/>
      <c r="V14" s="2"/>
      <c r="W14" s="2" t="e">
        <f t="shared" si="9"/>
        <v>#DIV/0!</v>
      </c>
      <c r="X14" s="23">
        <v>121</v>
      </c>
      <c r="Y14" s="2">
        <v>114.3</v>
      </c>
      <c r="Z14" s="2">
        <f t="shared" si="10"/>
        <v>94.46280991735537</v>
      </c>
      <c r="AA14" s="23">
        <v>0</v>
      </c>
      <c r="AB14" s="2">
        <v>60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1">
        <v>48.2</v>
      </c>
      <c r="AH14" s="2">
        <v>0</v>
      </c>
      <c r="AI14" s="2">
        <f t="shared" si="13"/>
        <v>0</v>
      </c>
      <c r="AJ14" s="23">
        <v>10426.9</v>
      </c>
      <c r="AK14" s="25">
        <v>2795.4</v>
      </c>
      <c r="AL14" s="2">
        <f t="shared" si="14"/>
        <v>26.809502344896373</v>
      </c>
      <c r="AM14" s="23">
        <v>1656.3</v>
      </c>
      <c r="AN14" s="25">
        <v>1242.2</v>
      </c>
      <c r="AO14" s="2">
        <f t="shared" si="15"/>
        <v>74.99849061160418</v>
      </c>
      <c r="AP14" s="23">
        <v>528.8</v>
      </c>
      <c r="AQ14" s="25">
        <v>204.8</v>
      </c>
      <c r="AR14" s="2">
        <f t="shared" si="16"/>
        <v>38.729198184568844</v>
      </c>
      <c r="AS14" s="21">
        <v>14096.6</v>
      </c>
      <c r="AT14" s="26">
        <v>4703.2</v>
      </c>
      <c r="AU14" s="2">
        <f t="shared" si="17"/>
        <v>33.36407360640154</v>
      </c>
      <c r="AV14" s="30">
        <v>2051.3</v>
      </c>
      <c r="AW14" s="25">
        <v>1652.2</v>
      </c>
      <c r="AX14" s="2">
        <f t="shared" si="18"/>
        <v>80.54404523960415</v>
      </c>
      <c r="AY14" s="29">
        <v>1785.7</v>
      </c>
      <c r="AZ14" s="25">
        <v>1421.1</v>
      </c>
      <c r="BA14" s="2">
        <f t="shared" si="2"/>
        <v>79.58223665789326</v>
      </c>
      <c r="BB14" s="21">
        <v>1677.1</v>
      </c>
      <c r="BC14" s="28">
        <v>805.9</v>
      </c>
      <c r="BD14" s="2">
        <f t="shared" si="19"/>
        <v>48.053187049072804</v>
      </c>
      <c r="BE14" s="29">
        <v>8294.1</v>
      </c>
      <c r="BF14" s="28">
        <v>1052</v>
      </c>
      <c r="BG14" s="2">
        <f t="shared" si="20"/>
        <v>12.683714929889922</v>
      </c>
      <c r="BH14" s="29">
        <v>1981.4</v>
      </c>
      <c r="BI14" s="32">
        <v>1125.3</v>
      </c>
      <c r="BJ14" s="2">
        <f t="shared" si="21"/>
        <v>56.793176541839095</v>
      </c>
      <c r="BK14" s="27">
        <f t="shared" si="3"/>
        <v>-928.1000000000004</v>
      </c>
      <c r="BL14" s="17">
        <f t="shared" si="22"/>
        <v>-236.80000000000018</v>
      </c>
      <c r="BM14" s="2">
        <f t="shared" si="23"/>
        <v>25.514491972847765</v>
      </c>
      <c r="BN14" s="8"/>
      <c r="BO14" s="9"/>
    </row>
    <row r="15" spans="1:67" ht="15">
      <c r="A15" s="7">
        <v>6</v>
      </c>
      <c r="B15" s="20" t="s">
        <v>35</v>
      </c>
      <c r="C15" s="33">
        <f t="shared" si="4"/>
        <v>10825.5</v>
      </c>
      <c r="D15" s="21">
        <f t="shared" si="0"/>
        <v>3691.5</v>
      </c>
      <c r="E15" s="2">
        <f t="shared" si="5"/>
        <v>34.100041568518776</v>
      </c>
      <c r="F15" s="21">
        <v>2073.7</v>
      </c>
      <c r="G15" s="2">
        <v>978.3</v>
      </c>
      <c r="H15" s="2">
        <f t="shared" si="6"/>
        <v>47.17654434103294</v>
      </c>
      <c r="I15" s="21">
        <v>76.2</v>
      </c>
      <c r="J15" s="2">
        <v>48.3</v>
      </c>
      <c r="K15" s="2">
        <f t="shared" si="1"/>
        <v>63.38582677165354</v>
      </c>
      <c r="L15" s="21">
        <v>0</v>
      </c>
      <c r="M15" s="2">
        <v>0</v>
      </c>
      <c r="N15" s="2" t="e">
        <f t="shared" si="7"/>
        <v>#DIV/0!</v>
      </c>
      <c r="O15" s="21">
        <v>127</v>
      </c>
      <c r="P15" s="2">
        <v>34.9</v>
      </c>
      <c r="Q15" s="2">
        <f t="shared" si="8"/>
        <v>27.48031496062992</v>
      </c>
      <c r="R15" s="23">
        <v>540</v>
      </c>
      <c r="S15" s="2">
        <v>105</v>
      </c>
      <c r="T15" s="2">
        <f t="shared" si="24"/>
        <v>19.444444444444446</v>
      </c>
      <c r="U15" s="23"/>
      <c r="V15" s="2"/>
      <c r="W15" s="2" t="e">
        <f t="shared" si="9"/>
        <v>#DIV/0!</v>
      </c>
      <c r="X15" s="23">
        <v>36.9</v>
      </c>
      <c r="Y15" s="2">
        <v>28.7</v>
      </c>
      <c r="Z15" s="2">
        <f t="shared" si="10"/>
        <v>77.77777777777779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0</v>
      </c>
      <c r="AH15" s="2">
        <v>0</v>
      </c>
      <c r="AI15" s="2" t="e">
        <f t="shared" si="13"/>
        <v>#DIV/0!</v>
      </c>
      <c r="AJ15" s="23">
        <v>8751.8</v>
      </c>
      <c r="AK15" s="25">
        <v>2713.2</v>
      </c>
      <c r="AL15" s="2">
        <f t="shared" si="14"/>
        <v>31.001622523366624</v>
      </c>
      <c r="AM15" s="23">
        <v>2402.3</v>
      </c>
      <c r="AN15" s="25">
        <v>1801.7</v>
      </c>
      <c r="AO15" s="2">
        <f t="shared" si="15"/>
        <v>74.99895933064147</v>
      </c>
      <c r="AP15" s="23">
        <v>1627.4</v>
      </c>
      <c r="AQ15" s="25">
        <v>450.8</v>
      </c>
      <c r="AR15" s="2">
        <f t="shared" si="16"/>
        <v>27.700626766621607</v>
      </c>
      <c r="AS15" s="21">
        <v>11317</v>
      </c>
      <c r="AT15" s="26">
        <v>3353.3</v>
      </c>
      <c r="AU15" s="2">
        <f t="shared" si="17"/>
        <v>29.630644163647613</v>
      </c>
      <c r="AV15" s="30">
        <v>1816</v>
      </c>
      <c r="AW15" s="25">
        <v>1316.3</v>
      </c>
      <c r="AX15" s="2">
        <f t="shared" si="18"/>
        <v>72.48348017621146</v>
      </c>
      <c r="AY15" s="29">
        <v>1408.9</v>
      </c>
      <c r="AZ15" s="25">
        <v>947.1</v>
      </c>
      <c r="BA15" s="2">
        <f t="shared" si="2"/>
        <v>67.22265597274469</v>
      </c>
      <c r="BB15" s="21">
        <v>5362.5</v>
      </c>
      <c r="BC15" s="28">
        <v>151.2</v>
      </c>
      <c r="BD15" s="2">
        <f t="shared" si="19"/>
        <v>2.8195804195804195</v>
      </c>
      <c r="BE15" s="29">
        <v>2948.3</v>
      </c>
      <c r="BF15" s="28">
        <v>1133.2</v>
      </c>
      <c r="BG15" s="2">
        <f t="shared" si="20"/>
        <v>38.43570871349591</v>
      </c>
      <c r="BH15" s="29">
        <v>1079.3</v>
      </c>
      <c r="BI15" s="26">
        <v>674.4</v>
      </c>
      <c r="BJ15" s="2">
        <f t="shared" si="21"/>
        <v>62.48494394514963</v>
      </c>
      <c r="BK15" s="27">
        <f t="shared" si="3"/>
        <v>-491.5</v>
      </c>
      <c r="BL15" s="17">
        <f t="shared" si="22"/>
        <v>338.1999999999998</v>
      </c>
      <c r="BM15" s="2">
        <f t="shared" si="23"/>
        <v>-68.80976602238043</v>
      </c>
      <c r="BN15" s="8"/>
      <c r="BO15" s="9"/>
    </row>
    <row r="16" spans="1:67" ht="15">
      <c r="A16" s="7">
        <v>7</v>
      </c>
      <c r="B16" s="20" t="s">
        <v>36</v>
      </c>
      <c r="C16" s="33">
        <f t="shared" si="4"/>
        <v>8736.800000000001</v>
      </c>
      <c r="D16" s="21">
        <f t="shared" si="0"/>
        <v>3332.1</v>
      </c>
      <c r="E16" s="2">
        <f t="shared" si="5"/>
        <v>38.13867777676037</v>
      </c>
      <c r="F16" s="21">
        <v>1276.7</v>
      </c>
      <c r="G16" s="2">
        <v>732.6</v>
      </c>
      <c r="H16" s="2">
        <f t="shared" si="6"/>
        <v>57.38231377770815</v>
      </c>
      <c r="I16" s="21">
        <v>9.1</v>
      </c>
      <c r="J16" s="2">
        <v>7.2</v>
      </c>
      <c r="K16" s="2">
        <f t="shared" si="1"/>
        <v>79.12087912087912</v>
      </c>
      <c r="L16" s="21">
        <v>0</v>
      </c>
      <c r="M16" s="2">
        <v>0</v>
      </c>
      <c r="N16" s="2" t="e">
        <f t="shared" si="7"/>
        <v>#DIV/0!</v>
      </c>
      <c r="O16" s="21">
        <v>98</v>
      </c>
      <c r="P16" s="2">
        <v>17.5</v>
      </c>
      <c r="Q16" s="2">
        <f t="shared" si="8"/>
        <v>17.857142857142858</v>
      </c>
      <c r="R16" s="23">
        <v>376</v>
      </c>
      <c r="S16" s="2">
        <v>177.3</v>
      </c>
      <c r="T16" s="2">
        <f t="shared" si="24"/>
        <v>47.154255319148945</v>
      </c>
      <c r="U16" s="23"/>
      <c r="V16" s="2"/>
      <c r="W16" s="2" t="e">
        <f t="shared" si="9"/>
        <v>#DIV/0!</v>
      </c>
      <c r="X16" s="23">
        <v>267.6</v>
      </c>
      <c r="Y16" s="2">
        <v>212</v>
      </c>
      <c r="Z16" s="2">
        <f t="shared" si="10"/>
        <v>79.22272047832585</v>
      </c>
      <c r="AA16" s="23">
        <v>31.3</v>
      </c>
      <c r="AB16" s="2">
        <v>23.5</v>
      </c>
      <c r="AC16" s="2">
        <f t="shared" si="11"/>
        <v>75.07987220447284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7460.1</v>
      </c>
      <c r="AK16" s="25">
        <v>2599.5</v>
      </c>
      <c r="AL16" s="2">
        <f t="shared" si="14"/>
        <v>34.84537740780954</v>
      </c>
      <c r="AM16" s="23">
        <v>490.6</v>
      </c>
      <c r="AN16" s="25">
        <v>368</v>
      </c>
      <c r="AO16" s="2">
        <f t="shared" si="15"/>
        <v>75.01019160211985</v>
      </c>
      <c r="AP16" s="23">
        <v>1816.4</v>
      </c>
      <c r="AQ16" s="25">
        <v>1088.1</v>
      </c>
      <c r="AR16" s="2">
        <f t="shared" si="16"/>
        <v>59.90420612199955</v>
      </c>
      <c r="AS16" s="21">
        <v>8814.8</v>
      </c>
      <c r="AT16" s="26">
        <v>3079.6</v>
      </c>
      <c r="AU16" s="2">
        <f t="shared" si="17"/>
        <v>34.93669737260063</v>
      </c>
      <c r="AV16" s="30">
        <v>1162.9</v>
      </c>
      <c r="AW16" s="25">
        <v>878.7</v>
      </c>
      <c r="AX16" s="2">
        <f t="shared" si="18"/>
        <v>75.56109725685786</v>
      </c>
      <c r="AY16" s="29">
        <v>1002.8</v>
      </c>
      <c r="AZ16" s="25">
        <v>761.3</v>
      </c>
      <c r="BA16" s="2">
        <f t="shared" si="2"/>
        <v>75.91743119266054</v>
      </c>
      <c r="BB16" s="21">
        <v>1865.7</v>
      </c>
      <c r="BC16" s="28">
        <v>123.8</v>
      </c>
      <c r="BD16" s="2">
        <f t="shared" si="19"/>
        <v>6.635579139197084</v>
      </c>
      <c r="BE16" s="29">
        <v>4854.7</v>
      </c>
      <c r="BF16" s="28">
        <v>1481.3</v>
      </c>
      <c r="BG16" s="2">
        <f t="shared" si="20"/>
        <v>30.512699033925887</v>
      </c>
      <c r="BH16" s="29">
        <v>835.9</v>
      </c>
      <c r="BI16" s="26">
        <v>526.1</v>
      </c>
      <c r="BJ16" s="2">
        <f t="shared" si="21"/>
        <v>62.93815049647088</v>
      </c>
      <c r="BK16" s="27">
        <f t="shared" si="3"/>
        <v>-77.99999999999818</v>
      </c>
      <c r="BL16" s="17">
        <f t="shared" si="22"/>
        <v>252.5</v>
      </c>
      <c r="BM16" s="2">
        <f t="shared" si="23"/>
        <v>-323.7179487179563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7556.9</v>
      </c>
      <c r="D17" s="21">
        <f t="shared" si="0"/>
        <v>4542.4</v>
      </c>
      <c r="E17" s="2">
        <f t="shared" si="5"/>
        <v>60.10930407971522</v>
      </c>
      <c r="F17" s="21">
        <v>4083.3</v>
      </c>
      <c r="G17" s="2">
        <v>2169.6</v>
      </c>
      <c r="H17" s="2">
        <f t="shared" si="6"/>
        <v>53.13349496730585</v>
      </c>
      <c r="I17" s="21">
        <v>1543.3</v>
      </c>
      <c r="J17" s="2">
        <v>1037</v>
      </c>
      <c r="K17" s="2">
        <f t="shared" si="1"/>
        <v>67.19367588932806</v>
      </c>
      <c r="L17" s="21">
        <v>2.3</v>
      </c>
      <c r="M17" s="2">
        <v>3.4</v>
      </c>
      <c r="N17" s="2">
        <f t="shared" si="7"/>
        <v>147.82608695652175</v>
      </c>
      <c r="O17" s="21">
        <v>285</v>
      </c>
      <c r="P17" s="2">
        <v>32.2</v>
      </c>
      <c r="Q17" s="2">
        <f t="shared" si="8"/>
        <v>11.298245614035089</v>
      </c>
      <c r="R17" s="23">
        <v>1167</v>
      </c>
      <c r="S17" s="2">
        <v>396.9</v>
      </c>
      <c r="T17" s="2">
        <f t="shared" si="24"/>
        <v>34.01028277634961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0</v>
      </c>
      <c r="AH17" s="2">
        <v>26.5</v>
      </c>
      <c r="AI17" s="2" t="e">
        <f>AI10</f>
        <v>#DIV/0!</v>
      </c>
      <c r="AJ17" s="23">
        <v>3473.6</v>
      </c>
      <c r="AK17" s="25">
        <v>2372.8</v>
      </c>
      <c r="AL17" s="2">
        <f t="shared" si="14"/>
        <v>68.30953477660066</v>
      </c>
      <c r="AM17" s="23">
        <v>0</v>
      </c>
      <c r="AN17" s="25">
        <v>0</v>
      </c>
      <c r="AO17" s="2" t="e">
        <f t="shared" si="15"/>
        <v>#DIV/0!</v>
      </c>
      <c r="AP17" s="23">
        <v>356.2</v>
      </c>
      <c r="AQ17" s="25">
        <v>356.2</v>
      </c>
      <c r="AR17" s="2">
        <f t="shared" si="16"/>
        <v>100</v>
      </c>
      <c r="AS17" s="21">
        <v>8179.3</v>
      </c>
      <c r="AT17" s="26">
        <v>4448.9</v>
      </c>
      <c r="AU17" s="2">
        <f t="shared" si="17"/>
        <v>54.39218515031848</v>
      </c>
      <c r="AV17" s="30">
        <v>1376.4</v>
      </c>
      <c r="AW17" s="25">
        <v>1009.8</v>
      </c>
      <c r="AX17" s="2">
        <f t="shared" si="18"/>
        <v>73.36530078465562</v>
      </c>
      <c r="AY17" s="29">
        <v>1305.6</v>
      </c>
      <c r="AZ17" s="25">
        <v>973.3</v>
      </c>
      <c r="BA17" s="2">
        <f t="shared" si="2"/>
        <v>74.54810049019608</v>
      </c>
      <c r="BB17" s="21">
        <v>1893.5</v>
      </c>
      <c r="BC17" s="28">
        <v>803.5</v>
      </c>
      <c r="BD17" s="2">
        <f t="shared" si="19"/>
        <v>42.43464483760233</v>
      </c>
      <c r="BE17" s="29">
        <v>3378.1</v>
      </c>
      <c r="BF17" s="28">
        <v>1930.6</v>
      </c>
      <c r="BG17" s="2">
        <f t="shared" si="20"/>
        <v>57.150469198661966</v>
      </c>
      <c r="BH17" s="29">
        <v>1437.1</v>
      </c>
      <c r="BI17" s="26">
        <v>638.6</v>
      </c>
      <c r="BJ17" s="2">
        <f t="shared" si="21"/>
        <v>44.436712824438104</v>
      </c>
      <c r="BK17" s="27">
        <f t="shared" si="3"/>
        <v>-622.4000000000005</v>
      </c>
      <c r="BL17" s="17">
        <f t="shared" si="22"/>
        <v>93.5</v>
      </c>
      <c r="BM17" s="2">
        <f t="shared" si="23"/>
        <v>-15.02249357326477</v>
      </c>
      <c r="BN17" s="8"/>
      <c r="BO17" s="9"/>
    </row>
    <row r="18" spans="1:67" ht="15">
      <c r="A18" s="7">
        <v>9</v>
      </c>
      <c r="B18" s="20" t="s">
        <v>38</v>
      </c>
      <c r="C18" s="33">
        <f t="shared" si="4"/>
        <v>27007.8</v>
      </c>
      <c r="D18" s="21">
        <f t="shared" si="0"/>
        <v>10479.6</v>
      </c>
      <c r="E18" s="2">
        <f t="shared" si="5"/>
        <v>38.8021238308933</v>
      </c>
      <c r="F18" s="21">
        <v>2574.7</v>
      </c>
      <c r="G18" s="2">
        <v>1309.1</v>
      </c>
      <c r="H18" s="2">
        <f t="shared" si="6"/>
        <v>50.844758612653905</v>
      </c>
      <c r="I18" s="21">
        <v>317.1</v>
      </c>
      <c r="J18" s="2">
        <v>188.3</v>
      </c>
      <c r="K18" s="2">
        <f t="shared" si="1"/>
        <v>59.38189845474614</v>
      </c>
      <c r="L18" s="21">
        <v>35.5</v>
      </c>
      <c r="M18" s="2">
        <v>21.6</v>
      </c>
      <c r="N18" s="2">
        <f t="shared" si="7"/>
        <v>60.845070422535215</v>
      </c>
      <c r="O18" s="21">
        <v>455</v>
      </c>
      <c r="P18" s="2">
        <v>67.5</v>
      </c>
      <c r="Q18" s="2">
        <f t="shared" si="8"/>
        <v>14.835164835164836</v>
      </c>
      <c r="R18" s="23">
        <v>839</v>
      </c>
      <c r="S18" s="2">
        <v>419.2</v>
      </c>
      <c r="T18" s="2">
        <f t="shared" si="24"/>
        <v>49.964243146603096</v>
      </c>
      <c r="U18" s="23"/>
      <c r="V18" s="2"/>
      <c r="W18" s="2" t="e">
        <f t="shared" si="9"/>
        <v>#DIV/0!</v>
      </c>
      <c r="X18" s="23">
        <v>49.7</v>
      </c>
      <c r="Y18" s="2">
        <v>37.4</v>
      </c>
      <c r="Z18" s="2">
        <f t="shared" si="10"/>
        <v>75.25150905432595</v>
      </c>
      <c r="AA18" s="23">
        <v>25.7</v>
      </c>
      <c r="AB18" s="2">
        <v>20.6</v>
      </c>
      <c r="AC18" s="2">
        <f t="shared" si="11"/>
        <v>80.1556420233463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24433.1</v>
      </c>
      <c r="AK18" s="25">
        <v>9170.5</v>
      </c>
      <c r="AL18" s="2">
        <f t="shared" si="14"/>
        <v>37.53310058895515</v>
      </c>
      <c r="AM18" s="23">
        <v>4357.2</v>
      </c>
      <c r="AN18" s="25">
        <v>3267.9</v>
      </c>
      <c r="AO18" s="2">
        <f t="shared" si="15"/>
        <v>75</v>
      </c>
      <c r="AP18" s="23">
        <v>1211</v>
      </c>
      <c r="AQ18" s="25">
        <v>0</v>
      </c>
      <c r="AR18" s="2">
        <f t="shared" si="16"/>
        <v>0</v>
      </c>
      <c r="AS18" s="21">
        <v>27417.5</v>
      </c>
      <c r="AT18" s="26">
        <v>9720.6</v>
      </c>
      <c r="AU18" s="2">
        <f t="shared" si="17"/>
        <v>35.453998358712504</v>
      </c>
      <c r="AV18" s="30">
        <v>1810.3</v>
      </c>
      <c r="AW18" s="25">
        <v>1377</v>
      </c>
      <c r="AX18" s="2">
        <f t="shared" si="18"/>
        <v>76.06474065072088</v>
      </c>
      <c r="AY18" s="29">
        <v>1710.8</v>
      </c>
      <c r="AZ18" s="25">
        <v>1314.6</v>
      </c>
      <c r="BA18" s="2">
        <f t="shared" si="2"/>
        <v>76.84124386252046</v>
      </c>
      <c r="BB18" s="21">
        <v>4801</v>
      </c>
      <c r="BC18" s="28">
        <v>1391.8</v>
      </c>
      <c r="BD18" s="2">
        <f t="shared" si="19"/>
        <v>28.9897937929598</v>
      </c>
      <c r="BE18" s="29">
        <v>8410.3</v>
      </c>
      <c r="BF18" s="28">
        <v>1077.8</v>
      </c>
      <c r="BG18" s="2">
        <f t="shared" si="20"/>
        <v>12.815238457605554</v>
      </c>
      <c r="BH18" s="29">
        <v>10819.7</v>
      </c>
      <c r="BI18" s="26">
        <v>5783.6</v>
      </c>
      <c r="BJ18" s="2">
        <f t="shared" si="21"/>
        <v>53.45434716304519</v>
      </c>
      <c r="BK18" s="27">
        <f t="shared" si="3"/>
        <v>-409.7000000000007</v>
      </c>
      <c r="BL18" s="17">
        <f t="shared" si="22"/>
        <v>759</v>
      </c>
      <c r="BM18" s="2">
        <f t="shared" si="23"/>
        <v>-185.25750549182297</v>
      </c>
      <c r="BN18" s="8"/>
      <c r="BO18" s="9"/>
    </row>
    <row r="19" spans="1:67" ht="15">
      <c r="A19" s="7">
        <v>10</v>
      </c>
      <c r="B19" s="20" t="s">
        <v>39</v>
      </c>
      <c r="C19" s="33">
        <f t="shared" si="4"/>
        <v>7897.4</v>
      </c>
      <c r="D19" s="21">
        <f t="shared" si="0"/>
        <v>3857</v>
      </c>
      <c r="E19" s="2">
        <f t="shared" si="5"/>
        <v>48.838858358447084</v>
      </c>
      <c r="F19" s="21">
        <v>1357.2</v>
      </c>
      <c r="G19" s="2">
        <v>680.6</v>
      </c>
      <c r="H19" s="2">
        <f t="shared" si="6"/>
        <v>50.14736221632773</v>
      </c>
      <c r="I19" s="21">
        <v>39</v>
      </c>
      <c r="J19" s="2">
        <v>10</v>
      </c>
      <c r="K19" s="2">
        <f t="shared" si="1"/>
        <v>25.64102564102564</v>
      </c>
      <c r="L19" s="21">
        <v>1.6</v>
      </c>
      <c r="M19" s="2">
        <v>0.4</v>
      </c>
      <c r="N19" s="2">
        <f t="shared" si="7"/>
        <v>25</v>
      </c>
      <c r="O19" s="21">
        <v>69</v>
      </c>
      <c r="P19" s="2">
        <v>9.5</v>
      </c>
      <c r="Q19" s="2">
        <f t="shared" si="8"/>
        <v>13.768115942028986</v>
      </c>
      <c r="R19" s="23">
        <v>306</v>
      </c>
      <c r="S19" s="2">
        <v>50.3</v>
      </c>
      <c r="T19" s="2">
        <f t="shared" si="24"/>
        <v>16.437908496732025</v>
      </c>
      <c r="U19" s="23"/>
      <c r="V19" s="2"/>
      <c r="W19" s="2" t="e">
        <f t="shared" si="9"/>
        <v>#DIV/0!</v>
      </c>
      <c r="X19" s="23">
        <v>200</v>
      </c>
      <c r="Y19" s="2">
        <v>143.2</v>
      </c>
      <c r="Z19" s="2">
        <f t="shared" si="10"/>
        <v>71.6</v>
      </c>
      <c r="AA19" s="23">
        <v>5.3</v>
      </c>
      <c r="AB19" s="2">
        <v>2.6</v>
      </c>
      <c r="AC19" s="2">
        <f t="shared" si="11"/>
        <v>49.05660377358491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6540.2</v>
      </c>
      <c r="AK19" s="25">
        <v>3176.4</v>
      </c>
      <c r="AL19" s="2">
        <f t="shared" si="14"/>
        <v>48.56732210024158</v>
      </c>
      <c r="AM19" s="23">
        <v>1194.2</v>
      </c>
      <c r="AN19" s="25">
        <v>895.7</v>
      </c>
      <c r="AO19" s="2">
        <f t="shared" si="15"/>
        <v>75.00418690336627</v>
      </c>
      <c r="AP19" s="23">
        <v>1858.2</v>
      </c>
      <c r="AQ19" s="25">
        <v>1087.3</v>
      </c>
      <c r="AR19" s="2">
        <f t="shared" si="16"/>
        <v>58.51361532666021</v>
      </c>
      <c r="AS19" s="21">
        <v>8094.7</v>
      </c>
      <c r="AT19" s="26">
        <v>3896.7</v>
      </c>
      <c r="AU19" s="2">
        <f t="shared" si="17"/>
        <v>48.13890570373207</v>
      </c>
      <c r="AV19" s="30">
        <v>1230</v>
      </c>
      <c r="AW19" s="25">
        <v>969.7</v>
      </c>
      <c r="AX19" s="2">
        <f t="shared" si="18"/>
        <v>78.83739837398375</v>
      </c>
      <c r="AY19" s="29">
        <v>1064.9</v>
      </c>
      <c r="AZ19" s="25">
        <v>838.1</v>
      </c>
      <c r="BA19" s="2">
        <f t="shared" si="2"/>
        <v>78.70222556108556</v>
      </c>
      <c r="BB19" s="21">
        <v>1075.8</v>
      </c>
      <c r="BC19" s="28">
        <v>181.6</v>
      </c>
      <c r="BD19" s="2">
        <f t="shared" si="19"/>
        <v>16.880461052240197</v>
      </c>
      <c r="BE19" s="29">
        <v>4486.1</v>
      </c>
      <c r="BF19" s="28">
        <v>1841.9</v>
      </c>
      <c r="BG19" s="2">
        <f t="shared" si="20"/>
        <v>41.05793450881612</v>
      </c>
      <c r="BH19" s="29">
        <v>1208</v>
      </c>
      <c r="BI19" s="26">
        <v>838.7</v>
      </c>
      <c r="BJ19" s="2">
        <f t="shared" si="21"/>
        <v>69.42880794701986</v>
      </c>
      <c r="BK19" s="27">
        <f t="shared" si="3"/>
        <v>-197.30000000000018</v>
      </c>
      <c r="BL19" s="17">
        <f t="shared" si="22"/>
        <v>-39.69999999999982</v>
      </c>
      <c r="BM19" s="2">
        <f t="shared" si="23"/>
        <v>20.12164216928524</v>
      </c>
      <c r="BN19" s="8"/>
      <c r="BO19" s="9"/>
    </row>
    <row r="20" spans="1:67" ht="15">
      <c r="A20" s="7">
        <v>11</v>
      </c>
      <c r="B20" s="20" t="s">
        <v>40</v>
      </c>
      <c r="C20" s="33">
        <f t="shared" si="4"/>
        <v>6183.9</v>
      </c>
      <c r="D20" s="21">
        <f t="shared" si="0"/>
        <v>2657.7</v>
      </c>
      <c r="E20" s="2">
        <f t="shared" si="5"/>
        <v>42.97773249890845</v>
      </c>
      <c r="F20" s="21">
        <v>1278.4</v>
      </c>
      <c r="G20" s="2">
        <v>596</v>
      </c>
      <c r="H20" s="2">
        <f t="shared" si="6"/>
        <v>46.62077596996245</v>
      </c>
      <c r="I20" s="21">
        <v>9.7</v>
      </c>
      <c r="J20" s="2">
        <v>7.4</v>
      </c>
      <c r="K20" s="2">
        <f t="shared" si="1"/>
        <v>76.28865979381445</v>
      </c>
      <c r="L20" s="21">
        <v>0.9</v>
      </c>
      <c r="M20" s="2">
        <v>0.9</v>
      </c>
      <c r="N20" s="2">
        <f t="shared" si="7"/>
        <v>100</v>
      </c>
      <c r="O20" s="21">
        <v>143</v>
      </c>
      <c r="P20" s="2">
        <v>11.2</v>
      </c>
      <c r="Q20" s="2">
        <f t="shared" si="8"/>
        <v>7.832167832167832</v>
      </c>
      <c r="R20" s="23">
        <v>352</v>
      </c>
      <c r="S20" s="2">
        <v>61.5</v>
      </c>
      <c r="T20" s="2">
        <f t="shared" si="24"/>
        <v>17.47159090909091</v>
      </c>
      <c r="U20" s="23"/>
      <c r="V20" s="2"/>
      <c r="W20" s="2" t="e">
        <f t="shared" si="9"/>
        <v>#DIV/0!</v>
      </c>
      <c r="X20" s="23">
        <v>21.1</v>
      </c>
      <c r="Y20" s="2">
        <v>1.6</v>
      </c>
      <c r="Z20" s="2">
        <f t="shared" si="10"/>
        <v>7.5829383886255926</v>
      </c>
      <c r="AA20" s="23">
        <v>27.7</v>
      </c>
      <c r="AB20" s="2">
        <v>21.7</v>
      </c>
      <c r="AC20" s="2">
        <f t="shared" si="11"/>
        <v>78.33935018050542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4905.5</v>
      </c>
      <c r="AK20" s="25">
        <v>2061.7</v>
      </c>
      <c r="AL20" s="2">
        <f t="shared" si="14"/>
        <v>42.02833554173886</v>
      </c>
      <c r="AM20" s="23">
        <v>1542.3</v>
      </c>
      <c r="AN20" s="25">
        <v>1156.7</v>
      </c>
      <c r="AO20" s="2">
        <f t="shared" si="15"/>
        <v>74.99837904428452</v>
      </c>
      <c r="AP20" s="23">
        <v>750.9</v>
      </c>
      <c r="AQ20" s="25">
        <v>712.9</v>
      </c>
      <c r="AR20" s="2">
        <f t="shared" si="16"/>
        <v>94.93940604607803</v>
      </c>
      <c r="AS20" s="21">
        <v>6333.8</v>
      </c>
      <c r="AT20" s="26">
        <v>2691.6</v>
      </c>
      <c r="AU20" s="2">
        <f t="shared" si="17"/>
        <v>42.495816097761214</v>
      </c>
      <c r="AV20" s="30">
        <v>1269.3</v>
      </c>
      <c r="AW20" s="25">
        <v>906.9</v>
      </c>
      <c r="AX20" s="2">
        <f t="shared" si="18"/>
        <v>71.44883006381471</v>
      </c>
      <c r="AY20" s="29">
        <v>1216.7</v>
      </c>
      <c r="AZ20" s="25">
        <v>886.5</v>
      </c>
      <c r="BA20" s="2">
        <f t="shared" si="2"/>
        <v>72.86101750636969</v>
      </c>
      <c r="BB20" s="21">
        <v>2974.6</v>
      </c>
      <c r="BC20" s="28">
        <v>873.7</v>
      </c>
      <c r="BD20" s="2">
        <f t="shared" si="19"/>
        <v>29.372016405567138</v>
      </c>
      <c r="BE20" s="29">
        <v>1106.5</v>
      </c>
      <c r="BF20" s="28">
        <v>446.9</v>
      </c>
      <c r="BG20" s="2">
        <f t="shared" si="20"/>
        <v>40.38861274288296</v>
      </c>
      <c r="BH20" s="29">
        <v>893.1</v>
      </c>
      <c r="BI20" s="26">
        <v>398.9</v>
      </c>
      <c r="BJ20" s="2">
        <f t="shared" si="21"/>
        <v>44.66465121486955</v>
      </c>
      <c r="BK20" s="27">
        <f t="shared" si="3"/>
        <v>-149.90000000000055</v>
      </c>
      <c r="BL20" s="17">
        <f t="shared" si="22"/>
        <v>-33.90000000000009</v>
      </c>
      <c r="BM20" s="2">
        <f t="shared" si="23"/>
        <v>22.615076717811853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35006.600000000006</v>
      </c>
      <c r="D21" s="21">
        <f t="shared" si="0"/>
        <v>7246.2</v>
      </c>
      <c r="E21" s="2">
        <f t="shared" si="5"/>
        <v>20.699525232384747</v>
      </c>
      <c r="F21" s="21">
        <v>1741.8</v>
      </c>
      <c r="G21" s="2">
        <v>638.3</v>
      </c>
      <c r="H21" s="2">
        <f t="shared" si="6"/>
        <v>36.64599839246756</v>
      </c>
      <c r="I21" s="21">
        <v>56.7</v>
      </c>
      <c r="J21" s="2">
        <v>30.8</v>
      </c>
      <c r="K21" s="2">
        <f t="shared" si="1"/>
        <v>54.32098765432099</v>
      </c>
      <c r="L21" s="21">
        <v>4</v>
      </c>
      <c r="M21" s="2">
        <v>-0.7</v>
      </c>
      <c r="N21" s="2">
        <f t="shared" si="7"/>
        <v>-17.5</v>
      </c>
      <c r="O21" s="21">
        <v>237</v>
      </c>
      <c r="P21" s="2">
        <v>18.7</v>
      </c>
      <c r="Q21" s="2">
        <f t="shared" si="8"/>
        <v>7.890295358649789</v>
      </c>
      <c r="R21" s="23">
        <v>818</v>
      </c>
      <c r="S21" s="2">
        <v>181</v>
      </c>
      <c r="T21" s="2">
        <f t="shared" si="24"/>
        <v>22.12713936430318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38.9</v>
      </c>
      <c r="AB21" s="2">
        <v>28.2</v>
      </c>
      <c r="AC21" s="2">
        <v>13.7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33264.8</v>
      </c>
      <c r="AK21" s="25">
        <v>6607.9</v>
      </c>
      <c r="AL21" s="2">
        <f t="shared" si="14"/>
        <v>19.864541497318484</v>
      </c>
      <c r="AM21" s="23">
        <v>2629.3</v>
      </c>
      <c r="AN21" s="25">
        <v>1972</v>
      </c>
      <c r="AO21" s="2">
        <f t="shared" si="15"/>
        <v>75.00095082341306</v>
      </c>
      <c r="AP21" s="23">
        <v>3436.3</v>
      </c>
      <c r="AQ21" s="25">
        <v>975.3</v>
      </c>
      <c r="AR21" s="2">
        <f t="shared" si="16"/>
        <v>28.382271629368795</v>
      </c>
      <c r="AS21" s="21">
        <v>35345.7</v>
      </c>
      <c r="AT21" s="26">
        <v>6847.3</v>
      </c>
      <c r="AU21" s="2">
        <f t="shared" si="17"/>
        <v>19.37237061368144</v>
      </c>
      <c r="AV21" s="30">
        <v>1643.7</v>
      </c>
      <c r="AW21" s="25">
        <v>1310.1</v>
      </c>
      <c r="AX21" s="2">
        <f t="shared" si="18"/>
        <v>79.70432560686255</v>
      </c>
      <c r="AY21" s="29">
        <v>1358.1</v>
      </c>
      <c r="AZ21" s="25">
        <v>1032</v>
      </c>
      <c r="BA21" s="2">
        <f t="shared" si="2"/>
        <v>75.98851336425889</v>
      </c>
      <c r="BB21" s="21">
        <v>8776.3</v>
      </c>
      <c r="BC21" s="28">
        <v>3572.7</v>
      </c>
      <c r="BD21" s="2">
        <f t="shared" si="19"/>
        <v>40.70849902578536</v>
      </c>
      <c r="BE21" s="29">
        <v>23840.7</v>
      </c>
      <c r="BF21" s="28">
        <v>1215.1</v>
      </c>
      <c r="BG21" s="2">
        <f t="shared" si="20"/>
        <v>5.096746320368109</v>
      </c>
      <c r="BH21" s="29">
        <v>989.8</v>
      </c>
      <c r="BI21" s="26">
        <v>718</v>
      </c>
      <c r="BJ21" s="2">
        <f t="shared" si="21"/>
        <v>72.53990705192969</v>
      </c>
      <c r="BK21" s="27">
        <f t="shared" si="3"/>
        <v>-339.09999999999127</v>
      </c>
      <c r="BL21" s="17">
        <f t="shared" si="22"/>
        <v>398.89999999999964</v>
      </c>
      <c r="BM21" s="2">
        <f t="shared" si="23"/>
        <v>-117.6349159539988</v>
      </c>
      <c r="BN21" s="8"/>
      <c r="BO21" s="9"/>
    </row>
    <row r="22" spans="1:67" ht="15">
      <c r="A22" s="7">
        <v>13</v>
      </c>
      <c r="B22" s="20" t="s">
        <v>42</v>
      </c>
      <c r="C22" s="33">
        <f t="shared" si="4"/>
        <v>15753.5</v>
      </c>
      <c r="D22" s="21">
        <f t="shared" si="0"/>
        <v>5632.5</v>
      </c>
      <c r="E22" s="2">
        <f t="shared" si="5"/>
        <v>35.753959437585294</v>
      </c>
      <c r="F22" s="21">
        <v>2699.7</v>
      </c>
      <c r="G22" s="2">
        <v>1533.3</v>
      </c>
      <c r="H22" s="2">
        <f t="shared" si="6"/>
        <v>56.79519946660741</v>
      </c>
      <c r="I22" s="21">
        <v>273.8</v>
      </c>
      <c r="J22" s="2">
        <v>191.7</v>
      </c>
      <c r="K22" s="2">
        <f t="shared" si="1"/>
        <v>70.01460920379839</v>
      </c>
      <c r="L22" s="21">
        <v>0</v>
      </c>
      <c r="M22" s="2">
        <v>0</v>
      </c>
      <c r="N22" s="2" t="e">
        <f t="shared" si="7"/>
        <v>#DIV/0!</v>
      </c>
      <c r="O22" s="21">
        <v>166</v>
      </c>
      <c r="P22" s="2">
        <v>18.5</v>
      </c>
      <c r="Q22" s="2">
        <f t="shared" si="8"/>
        <v>11.144578313253012</v>
      </c>
      <c r="R22" s="23">
        <v>926</v>
      </c>
      <c r="S22" s="2">
        <v>309.9</v>
      </c>
      <c r="T22" s="2">
        <f t="shared" si="24"/>
        <v>33.46652267818575</v>
      </c>
      <c r="U22" s="23"/>
      <c r="V22" s="2"/>
      <c r="W22" s="2" t="e">
        <f t="shared" si="9"/>
        <v>#DIV/0!</v>
      </c>
      <c r="X22" s="23">
        <v>362.3</v>
      </c>
      <c r="Y22" s="2">
        <v>211.6</v>
      </c>
      <c r="Z22" s="2">
        <f t="shared" si="10"/>
        <v>58.404637041126136</v>
      </c>
      <c r="AA22" s="23">
        <v>27.4</v>
      </c>
      <c r="AB22" s="2">
        <v>20.5</v>
      </c>
      <c r="AC22" s="2">
        <f t="shared" si="11"/>
        <v>74.81751824817519</v>
      </c>
      <c r="AD22" s="2"/>
      <c r="AE22" s="2"/>
      <c r="AF22" s="2" t="e">
        <f t="shared" si="12"/>
        <v>#DIV/0!</v>
      </c>
      <c r="AG22" s="21">
        <v>76.2</v>
      </c>
      <c r="AH22" s="2">
        <v>4.2</v>
      </c>
      <c r="AI22" s="2">
        <f t="shared" si="13"/>
        <v>5.511811023622047</v>
      </c>
      <c r="AJ22" s="23">
        <v>13053.8</v>
      </c>
      <c r="AK22" s="25">
        <v>4099.2</v>
      </c>
      <c r="AL22" s="2">
        <f t="shared" si="14"/>
        <v>31.40235027348358</v>
      </c>
      <c r="AM22" s="23">
        <v>1669.3</v>
      </c>
      <c r="AN22" s="25">
        <v>1252</v>
      </c>
      <c r="AO22" s="2">
        <f t="shared" si="15"/>
        <v>75.0014976337387</v>
      </c>
      <c r="AP22" s="23">
        <v>2357.1</v>
      </c>
      <c r="AQ22" s="25">
        <v>886.6</v>
      </c>
      <c r="AR22" s="2">
        <f t="shared" si="16"/>
        <v>37.6140172245556</v>
      </c>
      <c r="AS22" s="21">
        <v>16286.7</v>
      </c>
      <c r="AT22" s="26">
        <v>5287.1</v>
      </c>
      <c r="AU22" s="2">
        <f t="shared" si="17"/>
        <v>32.46268427612715</v>
      </c>
      <c r="AV22" s="30">
        <v>1700</v>
      </c>
      <c r="AW22" s="25">
        <v>1231.3</v>
      </c>
      <c r="AX22" s="2">
        <f t="shared" si="18"/>
        <v>72.42941176470588</v>
      </c>
      <c r="AY22" s="29">
        <v>1503.7</v>
      </c>
      <c r="AZ22" s="25">
        <v>1072.6</v>
      </c>
      <c r="BA22" s="2">
        <f t="shared" si="2"/>
        <v>71.33071756334375</v>
      </c>
      <c r="BB22" s="21">
        <v>9274.9</v>
      </c>
      <c r="BC22" s="28">
        <v>1948.3</v>
      </c>
      <c r="BD22" s="2">
        <f t="shared" si="19"/>
        <v>21.00615640060809</v>
      </c>
      <c r="BE22" s="29">
        <v>3321.1</v>
      </c>
      <c r="BF22" s="28">
        <v>679.2</v>
      </c>
      <c r="BG22" s="2">
        <f t="shared" si="20"/>
        <v>20.451055373219717</v>
      </c>
      <c r="BH22" s="29">
        <v>1895.9</v>
      </c>
      <c r="BI22" s="26">
        <v>1359.9</v>
      </c>
      <c r="BJ22" s="2">
        <f t="shared" si="21"/>
        <v>71.72846669128118</v>
      </c>
      <c r="BK22" s="27">
        <f t="shared" si="3"/>
        <v>-533.2000000000007</v>
      </c>
      <c r="BL22" s="17">
        <f t="shared" si="22"/>
        <v>345.39999999999964</v>
      </c>
      <c r="BM22" s="2">
        <f t="shared" si="23"/>
        <v>-64.77869467366826</v>
      </c>
      <c r="BN22" s="8"/>
      <c r="BO22" s="9"/>
    </row>
    <row r="23" spans="1:67" ht="15">
      <c r="A23" s="7">
        <v>14</v>
      </c>
      <c r="B23" s="20" t="s">
        <v>43</v>
      </c>
      <c r="C23" s="33">
        <f t="shared" si="4"/>
        <v>13218.8</v>
      </c>
      <c r="D23" s="21">
        <f t="shared" si="0"/>
        <v>4453.299999999999</v>
      </c>
      <c r="E23" s="2">
        <f t="shared" si="5"/>
        <v>33.68913971010984</v>
      </c>
      <c r="F23" s="21">
        <v>2142.2</v>
      </c>
      <c r="G23" s="2">
        <v>1827.6</v>
      </c>
      <c r="H23" s="2">
        <f t="shared" si="6"/>
        <v>85.31416300998973</v>
      </c>
      <c r="I23" s="21">
        <v>56</v>
      </c>
      <c r="J23" s="2">
        <v>43.8</v>
      </c>
      <c r="K23" s="2">
        <f t="shared" si="1"/>
        <v>78.21428571428571</v>
      </c>
      <c r="L23" s="21">
        <v>58.7</v>
      </c>
      <c r="M23" s="2">
        <v>16.9</v>
      </c>
      <c r="N23" s="2">
        <f t="shared" si="7"/>
        <v>28.790459965928445</v>
      </c>
      <c r="O23" s="21">
        <v>104</v>
      </c>
      <c r="P23" s="2">
        <v>15.4</v>
      </c>
      <c r="Q23" s="2">
        <f t="shared" si="8"/>
        <v>14.807692307692308</v>
      </c>
      <c r="R23" s="23">
        <v>401</v>
      </c>
      <c r="S23" s="2">
        <v>79.3</v>
      </c>
      <c r="T23" s="2">
        <f t="shared" si="24"/>
        <v>19.77556109725686</v>
      </c>
      <c r="U23" s="23"/>
      <c r="V23" s="2"/>
      <c r="W23" s="2" t="e">
        <f t="shared" si="9"/>
        <v>#DIV/0!</v>
      </c>
      <c r="X23" s="23">
        <v>490</v>
      </c>
      <c r="Y23" s="2">
        <v>342.4</v>
      </c>
      <c r="Z23" s="2">
        <f t="shared" si="10"/>
        <v>69.87755102040816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11076.6</v>
      </c>
      <c r="AK23" s="25">
        <v>2625.7</v>
      </c>
      <c r="AL23" s="2">
        <f t="shared" si="14"/>
        <v>23.70492750483</v>
      </c>
      <c r="AM23" s="23">
        <v>1166.4</v>
      </c>
      <c r="AN23" s="25">
        <v>874.8</v>
      </c>
      <c r="AO23" s="2">
        <f t="shared" si="15"/>
        <v>74.99999999999999</v>
      </c>
      <c r="AP23" s="23">
        <v>1127.5</v>
      </c>
      <c r="AQ23" s="25">
        <v>531.8</v>
      </c>
      <c r="AR23" s="2">
        <f t="shared" si="16"/>
        <v>47.16629711751663</v>
      </c>
      <c r="AS23" s="21">
        <v>13667.9</v>
      </c>
      <c r="AT23" s="26">
        <v>4298</v>
      </c>
      <c r="AU23" s="2">
        <f t="shared" si="17"/>
        <v>31.445942683221272</v>
      </c>
      <c r="AV23" s="30">
        <v>1531.9</v>
      </c>
      <c r="AW23" s="25">
        <v>1195.2</v>
      </c>
      <c r="AX23" s="2">
        <f t="shared" si="18"/>
        <v>78.02075853515242</v>
      </c>
      <c r="AY23" s="29">
        <v>1335.3</v>
      </c>
      <c r="AZ23" s="25">
        <v>1014.4</v>
      </c>
      <c r="BA23" s="2">
        <f t="shared" si="2"/>
        <v>75.9679472777653</v>
      </c>
      <c r="BB23" s="21">
        <v>1727.7</v>
      </c>
      <c r="BC23" s="28">
        <v>1113.7</v>
      </c>
      <c r="BD23" s="2">
        <f t="shared" si="19"/>
        <v>64.46142270070035</v>
      </c>
      <c r="BE23" s="29">
        <v>9242.3</v>
      </c>
      <c r="BF23" s="28">
        <v>1233.5</v>
      </c>
      <c r="BG23" s="2">
        <f t="shared" si="20"/>
        <v>13.3462449823096</v>
      </c>
      <c r="BH23" s="29">
        <v>1071.7</v>
      </c>
      <c r="BI23" s="26">
        <v>690.3</v>
      </c>
      <c r="BJ23" s="2">
        <f t="shared" si="21"/>
        <v>64.41168237379863</v>
      </c>
      <c r="BK23" s="27">
        <f t="shared" si="3"/>
        <v>-449.10000000000036</v>
      </c>
      <c r="BL23" s="17">
        <f t="shared" si="22"/>
        <v>155.29999999999927</v>
      </c>
      <c r="BM23" s="2">
        <f t="shared" si="23"/>
        <v>-34.58027165441976</v>
      </c>
      <c r="BN23" s="8"/>
      <c r="BO23" s="9"/>
    </row>
    <row r="24" spans="1:67" ht="15">
      <c r="A24" s="7">
        <v>15</v>
      </c>
      <c r="B24" s="20" t="s">
        <v>44</v>
      </c>
      <c r="C24" s="33">
        <f t="shared" si="4"/>
        <v>126584.1</v>
      </c>
      <c r="D24" s="21">
        <f t="shared" si="0"/>
        <v>30299.8</v>
      </c>
      <c r="E24" s="2">
        <f t="shared" si="5"/>
        <v>23.936497553800198</v>
      </c>
      <c r="F24" s="21">
        <v>41027.8</v>
      </c>
      <c r="G24" s="2">
        <v>21935.1</v>
      </c>
      <c r="H24" s="2">
        <f t="shared" si="6"/>
        <v>53.46399270738377</v>
      </c>
      <c r="I24" s="21">
        <v>20389</v>
      </c>
      <c r="J24" s="2">
        <v>14143.7</v>
      </c>
      <c r="K24" s="2">
        <f t="shared" si="1"/>
        <v>69.36926774241013</v>
      </c>
      <c r="L24" s="21">
        <v>3.7</v>
      </c>
      <c r="M24" s="2">
        <v>3</v>
      </c>
      <c r="N24" s="2">
        <f t="shared" si="7"/>
        <v>81.08108108108108</v>
      </c>
      <c r="O24" s="21">
        <v>2742</v>
      </c>
      <c r="P24" s="2">
        <v>371.8</v>
      </c>
      <c r="Q24" s="2">
        <f t="shared" si="8"/>
        <v>13.559445660102115</v>
      </c>
      <c r="R24" s="23">
        <v>8200</v>
      </c>
      <c r="S24" s="2">
        <v>3489.9</v>
      </c>
      <c r="T24" s="2">
        <f t="shared" si="24"/>
        <v>42.55975609756098</v>
      </c>
      <c r="U24" s="23">
        <v>2000</v>
      </c>
      <c r="V24" s="2">
        <v>1786.8</v>
      </c>
      <c r="W24" s="2">
        <f t="shared" si="9"/>
        <v>89.34</v>
      </c>
      <c r="X24" s="23">
        <v>2600</v>
      </c>
      <c r="Y24" s="2">
        <v>150.6</v>
      </c>
      <c r="Z24" s="2">
        <f t="shared" si="10"/>
        <v>5.792307692307692</v>
      </c>
      <c r="AA24" s="23">
        <v>1073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367.6</v>
      </c>
      <c r="AH24" s="2">
        <v>163.9</v>
      </c>
      <c r="AI24" s="2">
        <f t="shared" si="13"/>
        <v>44.58650707290533</v>
      </c>
      <c r="AJ24" s="23">
        <v>85556.3</v>
      </c>
      <c r="AK24" s="25">
        <v>8364.7</v>
      </c>
      <c r="AL24" s="2">
        <f t="shared" si="14"/>
        <v>9.776837006742928</v>
      </c>
      <c r="AM24" s="23">
        <v>2607.9</v>
      </c>
      <c r="AN24" s="25">
        <v>1955.9</v>
      </c>
      <c r="AO24" s="2">
        <f t="shared" si="15"/>
        <v>74.99904137428582</v>
      </c>
      <c r="AP24" s="23">
        <v>4244</v>
      </c>
      <c r="AQ24" s="25">
        <v>1208.8</v>
      </c>
      <c r="AR24" s="2">
        <f t="shared" si="16"/>
        <v>28.482563619227143</v>
      </c>
      <c r="AS24" s="21">
        <v>128970.9</v>
      </c>
      <c r="AT24" s="26">
        <v>32164.3</v>
      </c>
      <c r="AU24" s="2">
        <f t="shared" si="17"/>
        <v>24.939191709137486</v>
      </c>
      <c r="AV24" s="30">
        <v>4649.3</v>
      </c>
      <c r="AW24" s="25">
        <v>2983.3</v>
      </c>
      <c r="AX24" s="2">
        <f t="shared" si="18"/>
        <v>64.1666487428215</v>
      </c>
      <c r="AY24" s="29">
        <v>3388.5</v>
      </c>
      <c r="AZ24" s="25">
        <v>2574.4</v>
      </c>
      <c r="BA24" s="2">
        <f t="shared" si="2"/>
        <v>75.97462003836506</v>
      </c>
      <c r="BB24" s="21">
        <v>13445.7</v>
      </c>
      <c r="BC24" s="28">
        <v>6229.7</v>
      </c>
      <c r="BD24" s="2">
        <f t="shared" si="19"/>
        <v>46.332284670935685</v>
      </c>
      <c r="BE24" s="29">
        <v>102542</v>
      </c>
      <c r="BF24" s="28">
        <v>17459.8</v>
      </c>
      <c r="BG24" s="2">
        <f t="shared" si="20"/>
        <v>17.026974312964445</v>
      </c>
      <c r="BH24" s="29">
        <v>6847.8</v>
      </c>
      <c r="BI24" s="26">
        <v>4337.3</v>
      </c>
      <c r="BJ24" s="2">
        <f t="shared" si="21"/>
        <v>63.33859049621776</v>
      </c>
      <c r="BK24" s="27">
        <f t="shared" si="3"/>
        <v>-2386.7999999999884</v>
      </c>
      <c r="BL24" s="17">
        <f t="shared" si="22"/>
        <v>-1864.5</v>
      </c>
      <c r="BM24" s="2">
        <f t="shared" si="23"/>
        <v>78.11714429361525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9612.7</v>
      </c>
      <c r="D25" s="21">
        <f t="shared" si="0"/>
        <v>4314.5</v>
      </c>
      <c r="E25" s="2">
        <f t="shared" si="5"/>
        <v>44.88333142613417</v>
      </c>
      <c r="F25" s="21">
        <v>1949.6</v>
      </c>
      <c r="G25" s="2">
        <v>1022.2</v>
      </c>
      <c r="H25" s="2">
        <f t="shared" si="6"/>
        <v>52.431267952400496</v>
      </c>
      <c r="I25" s="21">
        <v>65.2</v>
      </c>
      <c r="J25" s="2">
        <v>38.9</v>
      </c>
      <c r="K25" s="2">
        <f t="shared" si="1"/>
        <v>59.66257668711656</v>
      </c>
      <c r="L25" s="21">
        <v>1.7</v>
      </c>
      <c r="M25" s="2">
        <v>1.3</v>
      </c>
      <c r="N25" s="2">
        <f t="shared" si="7"/>
        <v>76.47058823529413</v>
      </c>
      <c r="O25" s="21">
        <v>207</v>
      </c>
      <c r="P25" s="2">
        <v>8</v>
      </c>
      <c r="Q25" s="2">
        <f t="shared" si="8"/>
        <v>3.864734299516908</v>
      </c>
      <c r="R25" s="23">
        <v>624</v>
      </c>
      <c r="S25" s="2">
        <v>103.6</v>
      </c>
      <c r="T25" s="2">
        <f t="shared" si="24"/>
        <v>16.602564102564102</v>
      </c>
      <c r="U25" s="23"/>
      <c r="V25" s="2"/>
      <c r="W25" s="2" t="e">
        <f t="shared" si="9"/>
        <v>#DIV/0!</v>
      </c>
      <c r="X25" s="23">
        <v>197.4</v>
      </c>
      <c r="Y25" s="2">
        <v>172.5</v>
      </c>
      <c r="Z25" s="2">
        <f t="shared" si="10"/>
        <v>87.38601823708207</v>
      </c>
      <c r="AA25" s="23">
        <v>17.3</v>
      </c>
      <c r="AB25" s="2">
        <v>8.7</v>
      </c>
      <c r="AC25" s="2">
        <f t="shared" si="11"/>
        <v>50.289017341040456</v>
      </c>
      <c r="AD25" s="2"/>
      <c r="AE25" s="2"/>
      <c r="AF25" s="2" t="e">
        <f t="shared" si="12"/>
        <v>#DIV/0!</v>
      </c>
      <c r="AG25" s="21">
        <v>62.5</v>
      </c>
      <c r="AH25" s="2">
        <v>10</v>
      </c>
      <c r="AI25" s="2">
        <f t="shared" si="13"/>
        <v>16</v>
      </c>
      <c r="AJ25" s="23">
        <v>7663.1</v>
      </c>
      <c r="AK25" s="25">
        <v>3292.3</v>
      </c>
      <c r="AL25" s="2">
        <f t="shared" si="14"/>
        <v>42.96303062729183</v>
      </c>
      <c r="AM25" s="23">
        <v>1207.6</v>
      </c>
      <c r="AN25" s="25">
        <v>905.8</v>
      </c>
      <c r="AO25" s="2">
        <f t="shared" si="15"/>
        <v>75.00828088771117</v>
      </c>
      <c r="AP25" s="23">
        <v>1228.6</v>
      </c>
      <c r="AQ25" s="25">
        <v>991</v>
      </c>
      <c r="AR25" s="2">
        <f t="shared" si="16"/>
        <v>80.66091486244507</v>
      </c>
      <c r="AS25" s="21">
        <v>9718.3</v>
      </c>
      <c r="AT25" s="26">
        <v>4222.8</v>
      </c>
      <c r="AU25" s="2">
        <f t="shared" si="17"/>
        <v>43.45204408178386</v>
      </c>
      <c r="AV25" s="30">
        <v>1285.7</v>
      </c>
      <c r="AW25" s="25">
        <v>892.6</v>
      </c>
      <c r="AX25" s="2">
        <f t="shared" si="18"/>
        <v>69.4252158357315</v>
      </c>
      <c r="AY25" s="29">
        <v>1221.2</v>
      </c>
      <c r="AZ25" s="25">
        <v>861.9</v>
      </c>
      <c r="BA25" s="2">
        <f t="shared" si="2"/>
        <v>70.57811988208319</v>
      </c>
      <c r="BB25" s="21">
        <v>3925.2</v>
      </c>
      <c r="BC25" s="28">
        <v>2025.9</v>
      </c>
      <c r="BD25" s="2">
        <f t="shared" si="19"/>
        <v>51.6126566799144</v>
      </c>
      <c r="BE25" s="29">
        <v>3093.7</v>
      </c>
      <c r="BF25" s="28">
        <v>380.4</v>
      </c>
      <c r="BG25" s="2">
        <f t="shared" si="20"/>
        <v>12.295956298283608</v>
      </c>
      <c r="BH25" s="29">
        <v>1286.3</v>
      </c>
      <c r="BI25" s="26">
        <v>836.3</v>
      </c>
      <c r="BJ25" s="2">
        <f t="shared" si="21"/>
        <v>65.01593718417166</v>
      </c>
      <c r="BK25" s="27">
        <f t="shared" si="3"/>
        <v>-105.59999999999854</v>
      </c>
      <c r="BL25" s="17">
        <f t="shared" si="22"/>
        <v>91.69999999999982</v>
      </c>
      <c r="BM25" s="2">
        <f t="shared" si="23"/>
        <v>-86.83712121212224</v>
      </c>
      <c r="BN25" s="8"/>
      <c r="BO25" s="9"/>
    </row>
    <row r="26" spans="1:67" ht="15">
      <c r="A26" s="7">
        <v>17</v>
      </c>
      <c r="B26" s="20" t="s">
        <v>46</v>
      </c>
      <c r="C26" s="33">
        <f>F26+AJ26</f>
        <v>18914.9</v>
      </c>
      <c r="D26" s="21">
        <f t="shared" si="0"/>
        <v>8933.1</v>
      </c>
      <c r="E26" s="2">
        <f t="shared" si="5"/>
        <v>47.227846829747975</v>
      </c>
      <c r="F26" s="21">
        <v>2075.9</v>
      </c>
      <c r="G26" s="2">
        <v>1097.8</v>
      </c>
      <c r="H26" s="2">
        <f t="shared" si="6"/>
        <v>52.88308685389469</v>
      </c>
      <c r="I26" s="21">
        <v>802.7</v>
      </c>
      <c r="J26" s="2">
        <v>603.6</v>
      </c>
      <c r="K26" s="2">
        <f t="shared" si="1"/>
        <v>75.19621278186122</v>
      </c>
      <c r="L26" s="21">
        <v>15.2</v>
      </c>
      <c r="M26" s="2">
        <v>10.7</v>
      </c>
      <c r="N26" s="2">
        <f t="shared" si="7"/>
        <v>70.39473684210526</v>
      </c>
      <c r="O26" s="21">
        <v>336</v>
      </c>
      <c r="P26" s="2">
        <v>69</v>
      </c>
      <c r="Q26" s="2">
        <f t="shared" si="8"/>
        <v>20.535714285714285</v>
      </c>
      <c r="R26" s="23">
        <v>529</v>
      </c>
      <c r="S26" s="2">
        <v>-17.4</v>
      </c>
      <c r="T26" s="2">
        <f t="shared" si="24"/>
        <v>-3.2892249527410202</v>
      </c>
      <c r="U26" s="23"/>
      <c r="V26" s="2"/>
      <c r="W26" s="2" t="e">
        <f t="shared" si="9"/>
        <v>#DIV/0!</v>
      </c>
      <c r="X26" s="23">
        <v>13.8</v>
      </c>
      <c r="Y26" s="2">
        <v>0</v>
      </c>
      <c r="Z26" s="2">
        <f t="shared" si="10"/>
        <v>0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11.4</v>
      </c>
      <c r="AH26" s="2">
        <v>48.6</v>
      </c>
      <c r="AI26" s="2">
        <f t="shared" si="13"/>
        <v>426.3157894736843</v>
      </c>
      <c r="AJ26" s="23">
        <v>16839</v>
      </c>
      <c r="AK26" s="25">
        <v>7835.3</v>
      </c>
      <c r="AL26" s="2">
        <f t="shared" si="14"/>
        <v>46.530672842805394</v>
      </c>
      <c r="AM26" s="23">
        <v>3670</v>
      </c>
      <c r="AN26" s="25">
        <v>2752.6</v>
      </c>
      <c r="AO26" s="2">
        <f t="shared" si="15"/>
        <v>75.00272479564033</v>
      </c>
      <c r="AP26" s="23">
        <v>2678.3</v>
      </c>
      <c r="AQ26" s="25">
        <v>1385.9</v>
      </c>
      <c r="AR26" s="2">
        <f t="shared" si="16"/>
        <v>51.74551021170145</v>
      </c>
      <c r="AS26" s="21">
        <v>19431.1</v>
      </c>
      <c r="AT26" s="26">
        <v>9304.2</v>
      </c>
      <c r="AU26" s="2">
        <f t="shared" si="17"/>
        <v>47.88303286998678</v>
      </c>
      <c r="AV26" s="30">
        <v>2518.4</v>
      </c>
      <c r="AW26" s="25">
        <v>1593</v>
      </c>
      <c r="AX26" s="2">
        <f t="shared" si="18"/>
        <v>63.25444726810673</v>
      </c>
      <c r="AY26" s="29">
        <v>1630.1</v>
      </c>
      <c r="AZ26" s="25">
        <v>1025.3</v>
      </c>
      <c r="BA26" s="2">
        <f t="shared" si="2"/>
        <v>62.89798171891295</v>
      </c>
      <c r="BB26" s="21">
        <v>5191.4</v>
      </c>
      <c r="BC26" s="28">
        <v>3583.3</v>
      </c>
      <c r="BD26" s="2">
        <f t="shared" si="19"/>
        <v>69.02377008128829</v>
      </c>
      <c r="BE26" s="29">
        <v>8189.6</v>
      </c>
      <c r="BF26" s="28">
        <v>1547.7</v>
      </c>
      <c r="BG26" s="2">
        <f t="shared" si="20"/>
        <v>18.898358894207288</v>
      </c>
      <c r="BH26" s="29">
        <v>2347.2</v>
      </c>
      <c r="BI26" s="26">
        <v>1914.7</v>
      </c>
      <c r="BJ26" s="2">
        <f t="shared" si="21"/>
        <v>81.57379004771643</v>
      </c>
      <c r="BK26" s="27">
        <f t="shared" si="3"/>
        <v>-516.1999999999971</v>
      </c>
      <c r="BL26" s="17">
        <f t="shared" si="22"/>
        <v>-371.10000000000036</v>
      </c>
      <c r="BM26" s="2">
        <f t="shared" si="23"/>
        <v>71.89074002324728</v>
      </c>
      <c r="BN26" s="8"/>
      <c r="BO26" s="9"/>
    </row>
    <row r="27" spans="1:67" ht="14.25" customHeight="1">
      <c r="A27" s="74" t="s">
        <v>20</v>
      </c>
      <c r="B27" s="75"/>
      <c r="C27" s="22">
        <f>SUM(C10:C26)</f>
        <v>369838.2</v>
      </c>
      <c r="D27" s="22">
        <f>SUM(D10:D26)</f>
        <v>122748.20000000001</v>
      </c>
      <c r="E27" s="6">
        <f>D27/C27*100</f>
        <v>33.1897029565902</v>
      </c>
      <c r="F27" s="22">
        <f>SUM(F10:F26)</f>
        <v>77741.6</v>
      </c>
      <c r="G27" s="6">
        <f>SUM(G10:G26)</f>
        <v>42239.6</v>
      </c>
      <c r="H27" s="6">
        <f>G27/F27*100</f>
        <v>54.33332990316638</v>
      </c>
      <c r="I27" s="22">
        <f>SUM(I10:I26)</f>
        <v>24483</v>
      </c>
      <c r="J27" s="6">
        <f>SUM(J10:J26)</f>
        <v>17003.3</v>
      </c>
      <c r="K27" s="2">
        <f t="shared" si="1"/>
        <v>69.4494138790181</v>
      </c>
      <c r="L27" s="22">
        <f>SUM(L10:L26)</f>
        <v>238.09999999999997</v>
      </c>
      <c r="M27" s="6">
        <f>SUM(M10:M26)</f>
        <v>264.40000000000003</v>
      </c>
      <c r="N27" s="6">
        <f>M27/L27*100</f>
        <v>111.04577908441836</v>
      </c>
      <c r="O27" s="22">
        <f>SUM(O10:O26)</f>
        <v>6213</v>
      </c>
      <c r="P27" s="6">
        <f>SUM(P10:P26)</f>
        <v>862.3</v>
      </c>
      <c r="Q27" s="6">
        <f>P27/O27*100</f>
        <v>13.878963463705132</v>
      </c>
      <c r="R27" s="22">
        <f>SUM(R10:R26)</f>
        <v>18237</v>
      </c>
      <c r="S27" s="6">
        <f>SUM(S10:S26)</f>
        <v>6036.700000000001</v>
      </c>
      <c r="T27" s="6">
        <f>S27/R27*100</f>
        <v>33.10138728957614</v>
      </c>
      <c r="U27" s="22">
        <f>SUM(U10:U26)</f>
        <v>2000</v>
      </c>
      <c r="V27" s="6">
        <f>SUM(V10:V26)</f>
        <v>1786.8</v>
      </c>
      <c r="W27" s="6">
        <f>V27/U27*100</f>
        <v>89.34</v>
      </c>
      <c r="X27" s="22">
        <f>SUM(X10:X26)</f>
        <v>5377.099999999999</v>
      </c>
      <c r="Y27" s="6">
        <f>SUM(Y10:Y26)</f>
        <v>2480.6</v>
      </c>
      <c r="Z27" s="6">
        <f>Y27/X27*100</f>
        <v>46.132673746071305</v>
      </c>
      <c r="AA27" s="22">
        <f>SUM(AA10:AA26)</f>
        <v>1358.3</v>
      </c>
      <c r="AB27" s="6">
        <f>SUM(AB10:AB26)</f>
        <v>253.69999999999996</v>
      </c>
      <c r="AC27" s="6">
        <f>AB27/AA27*100</f>
        <v>18.67775896341014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992.3</v>
      </c>
      <c r="AH27" s="6">
        <f>SUM(AH10:AH26)</f>
        <v>408.5</v>
      </c>
      <c r="AI27" s="2">
        <f>AH27/AG27*100</f>
        <v>41.166985790587525</v>
      </c>
      <c r="AJ27" s="22">
        <f>SUM(AJ10:AJ26)</f>
        <v>292096.6</v>
      </c>
      <c r="AK27" s="6">
        <f>SUM(AK10:AK26)</f>
        <v>80508.6</v>
      </c>
      <c r="AL27" s="6">
        <f>AK27/AJ27*100</f>
        <v>27.562320136557567</v>
      </c>
      <c r="AM27" s="22">
        <f>SUM(AM10:AM26)</f>
        <v>31694.8</v>
      </c>
      <c r="AN27" s="6">
        <f>SUM(AN10:AN26)</f>
        <v>23771.4</v>
      </c>
      <c r="AO27" s="6">
        <f>AN27/AM27*100</f>
        <v>75.0009465275061</v>
      </c>
      <c r="AP27" s="22">
        <f>SUM(AP10:AP26)</f>
        <v>30855.1</v>
      </c>
      <c r="AQ27" s="6">
        <f>SUM(AQ10:AQ26)</f>
        <v>16014.499999999998</v>
      </c>
      <c r="AR27" s="6">
        <f>AQ27/AP27*100</f>
        <v>51.902278715674235</v>
      </c>
      <c r="AS27" s="22">
        <f>SUM(AS10:AS26)</f>
        <v>379076.1</v>
      </c>
      <c r="AT27" s="6">
        <f>SUM(AT10:AT26)</f>
        <v>118104.6</v>
      </c>
      <c r="AU27" s="6">
        <f>(AT27/AS27)*100</f>
        <v>31.155907745173074</v>
      </c>
      <c r="AV27" s="22">
        <f>SUM(AV10:AV26)</f>
        <v>30598.300000000003</v>
      </c>
      <c r="AW27" s="6">
        <f>SUM(AW10:AW26)</f>
        <v>21966.199999999997</v>
      </c>
      <c r="AX27" s="6">
        <f>AW27/AV27*100</f>
        <v>71.78895559557229</v>
      </c>
      <c r="AY27" s="22">
        <f>SUM(AY10:AY26)</f>
        <v>25365.8</v>
      </c>
      <c r="AZ27" s="34">
        <f>SUM(AZ10:AZ26)</f>
        <v>18389.000000000004</v>
      </c>
      <c r="BA27" s="6">
        <f t="shared" si="2"/>
        <v>72.49524950918168</v>
      </c>
      <c r="BB27" s="22">
        <f>SUM(BB10:BB26)</f>
        <v>88006.29999999999</v>
      </c>
      <c r="BC27" s="34">
        <f>SUM(BC10:BC26)</f>
        <v>32304.7</v>
      </c>
      <c r="BD27" s="6">
        <f>BC27/BB27*100</f>
        <v>36.70725845763315</v>
      </c>
      <c r="BE27" s="22">
        <f>SUM(BE10:BE26)</f>
        <v>214880.20000000004</v>
      </c>
      <c r="BF27" s="6">
        <f>SUM(BF10:BF26)</f>
        <v>37980.49999999999</v>
      </c>
      <c r="BG27" s="6">
        <f>BF27/BE27*100</f>
        <v>17.675197621744573</v>
      </c>
      <c r="BH27" s="22">
        <f>SUM(BH10:BH26)</f>
        <v>39913.9</v>
      </c>
      <c r="BI27" s="6">
        <f>SUM(BI10:BI26)</f>
        <v>23014.6</v>
      </c>
      <c r="BJ27" s="6">
        <f>BI27/BH27*100</f>
        <v>57.660614472652384</v>
      </c>
      <c r="BK27" s="22">
        <f>SUM(BK10:BK26)</f>
        <v>-9237.89999999998</v>
      </c>
      <c r="BL27" s="6">
        <f>SUM(BL10:BL26)</f>
        <v>4643.599999999998</v>
      </c>
      <c r="BM27" s="6">
        <f>BL27/BK27*100</f>
        <v>-50.26683553621503</v>
      </c>
      <c r="BN27" s="8"/>
      <c r="BO27" s="9"/>
    </row>
    <row r="28" spans="3:65" ht="15" hidden="1">
      <c r="C28" s="13">
        <f aca="true" t="shared" si="25" ref="C28:AC28">C27-C20</f>
        <v>363654.3</v>
      </c>
      <c r="D28" s="13">
        <f t="shared" si="25"/>
        <v>120090.50000000001</v>
      </c>
      <c r="E28" s="13">
        <f t="shared" si="25"/>
        <v>-9.788029542318249</v>
      </c>
      <c r="F28" s="13">
        <f t="shared" si="25"/>
        <v>76463.20000000001</v>
      </c>
      <c r="G28" s="13">
        <f t="shared" si="25"/>
        <v>41643.6</v>
      </c>
      <c r="H28" s="13">
        <f t="shared" si="25"/>
        <v>7.712553933203928</v>
      </c>
      <c r="I28" s="13">
        <f t="shared" si="25"/>
        <v>24473.3</v>
      </c>
      <c r="J28" s="13">
        <f t="shared" si="25"/>
        <v>16995.899999999998</v>
      </c>
      <c r="K28" s="13">
        <f t="shared" si="25"/>
        <v>-6.839245914796351</v>
      </c>
      <c r="L28" s="13">
        <f t="shared" si="25"/>
        <v>237.19999999999996</v>
      </c>
      <c r="M28" s="13">
        <f t="shared" si="25"/>
        <v>263.50000000000006</v>
      </c>
      <c r="N28" s="13">
        <f t="shared" si="25"/>
        <v>11.045779084418356</v>
      </c>
      <c r="O28" s="13">
        <f t="shared" si="25"/>
        <v>6070</v>
      </c>
      <c r="P28" s="13">
        <f t="shared" si="25"/>
        <v>851.0999999999999</v>
      </c>
      <c r="Q28" s="13">
        <f t="shared" si="25"/>
        <v>6.0467956315373</v>
      </c>
      <c r="R28" s="13">
        <f t="shared" si="25"/>
        <v>17885</v>
      </c>
      <c r="S28" s="13">
        <f t="shared" si="25"/>
        <v>5975.200000000001</v>
      </c>
      <c r="T28" s="13">
        <f t="shared" si="25"/>
        <v>15.629796380485228</v>
      </c>
      <c r="U28" s="13">
        <f t="shared" si="25"/>
        <v>2000</v>
      </c>
      <c r="V28" s="13">
        <f t="shared" si="25"/>
        <v>1786.8</v>
      </c>
      <c r="W28" s="13" t="e">
        <f t="shared" si="25"/>
        <v>#DIV/0!</v>
      </c>
      <c r="X28" s="13">
        <f t="shared" si="25"/>
        <v>5355.999999999999</v>
      </c>
      <c r="Y28" s="13">
        <f t="shared" si="25"/>
        <v>2479</v>
      </c>
      <c r="Z28" s="13">
        <f t="shared" si="25"/>
        <v>38.54973535744571</v>
      </c>
      <c r="AA28" s="13">
        <f t="shared" si="25"/>
        <v>1330.6</v>
      </c>
      <c r="AB28" s="13">
        <f t="shared" si="25"/>
        <v>231.99999999999997</v>
      </c>
      <c r="AC28" s="13">
        <f t="shared" si="25"/>
        <v>-59.66159121709528</v>
      </c>
      <c r="AD28" s="13"/>
      <c r="AE28" s="13"/>
      <c r="AF28" s="2" t="e">
        <f t="shared" si="12"/>
        <v>#DIV/0!</v>
      </c>
      <c r="AG28" s="13">
        <f aca="true" t="shared" si="26" ref="AG28:BM28">AG27-AG20</f>
        <v>992.3</v>
      </c>
      <c r="AH28" s="13">
        <f t="shared" si="26"/>
        <v>408.5</v>
      </c>
      <c r="AI28" s="13" t="e">
        <f t="shared" si="26"/>
        <v>#DIV/0!</v>
      </c>
      <c r="AJ28" s="13">
        <f t="shared" si="26"/>
        <v>287191.1</v>
      </c>
      <c r="AK28" s="13">
        <f t="shared" si="26"/>
        <v>78446.90000000001</v>
      </c>
      <c r="AL28" s="13">
        <f t="shared" si="26"/>
        <v>-14.466015405181295</v>
      </c>
      <c r="AM28" s="13">
        <f t="shared" si="26"/>
        <v>30152.5</v>
      </c>
      <c r="AN28" s="13">
        <f t="shared" si="26"/>
        <v>22614.7</v>
      </c>
      <c r="AO28" s="13">
        <f t="shared" si="26"/>
        <v>0.0025674832215827337</v>
      </c>
      <c r="AP28" s="13">
        <f t="shared" si="26"/>
        <v>30104.199999999997</v>
      </c>
      <c r="AQ28" s="13">
        <f t="shared" si="26"/>
        <v>15301.599999999999</v>
      </c>
      <c r="AR28" s="13">
        <f t="shared" si="26"/>
        <v>-43.0371273304038</v>
      </c>
      <c r="AS28" s="13">
        <f t="shared" si="26"/>
        <v>372742.3</v>
      </c>
      <c r="AT28" s="13">
        <f t="shared" si="26"/>
        <v>115413</v>
      </c>
      <c r="AU28" s="13">
        <f t="shared" si="26"/>
        <v>-11.33990835258814</v>
      </c>
      <c r="AV28" s="13">
        <f t="shared" si="26"/>
        <v>29329.000000000004</v>
      </c>
      <c r="AW28" s="13">
        <f t="shared" si="26"/>
        <v>21059.299999999996</v>
      </c>
      <c r="AX28" s="13">
        <f t="shared" si="26"/>
        <v>0.34012553175757887</v>
      </c>
      <c r="AY28" s="13">
        <f t="shared" si="26"/>
        <v>24149.1</v>
      </c>
      <c r="AZ28" s="13">
        <f t="shared" si="26"/>
        <v>17502.500000000004</v>
      </c>
      <c r="BA28" s="13">
        <f t="shared" si="26"/>
        <v>-0.36576799718801567</v>
      </c>
      <c r="BB28" s="13">
        <f t="shared" si="26"/>
        <v>85031.69999999998</v>
      </c>
      <c r="BC28" s="13">
        <f t="shared" si="26"/>
        <v>31431</v>
      </c>
      <c r="BD28" s="13">
        <f t="shared" si="26"/>
        <v>7.335242052066015</v>
      </c>
      <c r="BE28" s="13">
        <f t="shared" si="26"/>
        <v>213773.70000000004</v>
      </c>
      <c r="BF28" s="13">
        <f t="shared" si="26"/>
        <v>37533.59999999999</v>
      </c>
      <c r="BG28" s="13">
        <f t="shared" si="26"/>
        <v>-22.71341512113839</v>
      </c>
      <c r="BH28" s="13">
        <f t="shared" si="26"/>
        <v>39020.8</v>
      </c>
      <c r="BI28" s="13">
        <f t="shared" si="26"/>
        <v>22615.699999999997</v>
      </c>
      <c r="BJ28" s="13">
        <f t="shared" si="26"/>
        <v>12.995963257782833</v>
      </c>
      <c r="BK28" s="13">
        <f t="shared" si="26"/>
        <v>-9087.999999999978</v>
      </c>
      <c r="BL28" s="13">
        <f t="shared" si="26"/>
        <v>4677.499999999998</v>
      </c>
      <c r="BM28" s="13">
        <f t="shared" si="26"/>
        <v>-72.88191225402687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2020-10-06T11:12:20Z</dcterms:modified>
  <cp:category/>
  <cp:version/>
  <cp:contentType/>
  <cp:contentStatus/>
</cp:coreProperties>
</file>