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<sst xmlns="http://schemas.openxmlformats.org/spreadsheetml/2006/main" count="111" uniqueCount="48">
  <si>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</si>
  <si>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</si>
  <si>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</si>
  <si>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</si>
  <si>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</si>
  <si>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</si>
  <si>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</si>
  <si>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</si>
  <si>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</si>
  <si>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</si>
  <si>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</si>
  <si>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</si>
  <si>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</si>
  <si>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</si>
  <si>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</si>
  <si>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</si>
  <si>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</si>
  <si>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</si>
  <si>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</si>
  <si>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</si>
  <si>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</si>
  <si>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</si>
  <si>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</si>
  <si>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</si>
  <si>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</si>
  <si>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</si>
  <si>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</si>
  <si>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</si>
  <si>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</si>
  <si>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</si>
  <si>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</si>
  <si>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</si>
  <si>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</si>
  <si>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</si>
  <si>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</si>
  <si>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</si>
  <si>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</si>
  <si>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</si>
  <si>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</si>
  <si>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</si>
  <si>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</si>
  <si>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</si>
  <si>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</si>
  <si>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</si>
  <si>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</si>
  <si>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</si>
  <si>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</si>
  <si>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февраля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</si>
</sst>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140625" style="10" customWidth="1"/>
    <col min="4" max="4" width="11.00390625" style="10" customWidth="1"/>
    <col min="5" max="6" width="9.140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4" t="s">
        <v>0</v>
      </c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75" t="s">
        <v>1</v>
      </c>
      <c r="C4" s="36" t="s">
        <v>2</v>
      </c>
      <c r="D4" s="37"/>
      <c r="E4" s="38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52" t="s">
        <v>4</v>
      </c>
      <c r="AT4" s="53"/>
      <c r="AU4" s="54"/>
      <c r="AV4" s="45" t="s">
        <v>7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36" t="s">
        <v>5</v>
      </c>
      <c r="BL4" s="37"/>
      <c r="BM4" s="38"/>
      <c r="BN4" s="16"/>
      <c r="BO4" s="16"/>
    </row>
    <row r="5" spans="1:67" ht="15" customHeight="1">
      <c r="A5" s="41"/>
      <c r="B5" s="76"/>
      <c r="C5" s="39"/>
      <c r="D5" s="40"/>
      <c r="E5" s="41"/>
      <c r="F5" s="47" t="s">
        <v>6</v>
      </c>
      <c r="G5" s="47"/>
      <c r="H5" s="47"/>
      <c r="I5" s="48" t="s">
        <v>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47" t="s">
        <v>8</v>
      </c>
      <c r="AK5" s="47"/>
      <c r="AL5" s="47"/>
      <c r="AM5" s="45" t="s">
        <v>7</v>
      </c>
      <c r="AN5" s="46"/>
      <c r="AO5" s="46"/>
      <c r="AP5" s="46"/>
      <c r="AQ5" s="46"/>
      <c r="AR5" s="46"/>
      <c r="AS5" s="55"/>
      <c r="AT5" s="56"/>
      <c r="AU5" s="57"/>
      <c r="AV5" s="67" t="s">
        <v>12</v>
      </c>
      <c r="AW5" s="68"/>
      <c r="AX5" s="68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47" t="s">
        <v>15</v>
      </c>
      <c r="BI5" s="47"/>
      <c r="BJ5" s="47"/>
      <c r="BK5" s="39"/>
      <c r="BL5" s="40"/>
      <c r="BM5" s="41"/>
      <c r="BN5" s="16"/>
      <c r="BO5" s="16"/>
    </row>
    <row r="6" spans="1:67" ht="15" customHeight="1">
      <c r="A6" s="41"/>
      <c r="B6" s="76"/>
      <c r="C6" s="39"/>
      <c r="D6" s="40"/>
      <c r="E6" s="41"/>
      <c r="F6" s="47"/>
      <c r="G6" s="47"/>
      <c r="H6" s="47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1" t="s">
        <v>29</v>
      </c>
      <c r="AE6" s="62"/>
      <c r="AF6" s="63"/>
      <c r="AG6" s="36" t="s">
        <v>27</v>
      </c>
      <c r="AH6" s="37"/>
      <c r="AI6" s="38"/>
      <c r="AJ6" s="47"/>
      <c r="AK6" s="47"/>
      <c r="AL6" s="47"/>
      <c r="AM6" s="36" t="s">
        <v>25</v>
      </c>
      <c r="AN6" s="37"/>
      <c r="AO6" s="38"/>
      <c r="AP6" s="36" t="s">
        <v>26</v>
      </c>
      <c r="AQ6" s="37"/>
      <c r="AR6" s="38"/>
      <c r="AS6" s="55"/>
      <c r="AT6" s="56"/>
      <c r="AU6" s="57"/>
      <c r="AV6" s="69"/>
      <c r="AW6" s="70"/>
      <c r="AX6" s="70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47"/>
      <c r="BI6" s="47"/>
      <c r="BJ6" s="47"/>
      <c r="BK6" s="39"/>
      <c r="BL6" s="40"/>
      <c r="BM6" s="41"/>
      <c r="BN6" s="16"/>
      <c r="BO6" s="16"/>
    </row>
    <row r="7" spans="1:67" ht="168" customHeight="1">
      <c r="A7" s="41"/>
      <c r="B7" s="76"/>
      <c r="C7" s="42"/>
      <c r="D7" s="43"/>
      <c r="E7" s="44"/>
      <c r="F7" s="47"/>
      <c r="G7" s="47"/>
      <c r="H7" s="47"/>
      <c r="I7" s="42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64"/>
      <c r="AE7" s="65"/>
      <c r="AF7" s="66"/>
      <c r="AG7" s="42"/>
      <c r="AH7" s="43"/>
      <c r="AI7" s="44"/>
      <c r="AJ7" s="47"/>
      <c r="AK7" s="47"/>
      <c r="AL7" s="47"/>
      <c r="AM7" s="42"/>
      <c r="AN7" s="43"/>
      <c r="AO7" s="44"/>
      <c r="AP7" s="42"/>
      <c r="AQ7" s="43"/>
      <c r="AR7" s="44"/>
      <c r="AS7" s="58"/>
      <c r="AT7" s="59"/>
      <c r="AU7" s="60"/>
      <c r="AV7" s="71"/>
      <c r="AW7" s="72"/>
      <c r="AX7" s="72"/>
      <c r="AY7" s="51"/>
      <c r="AZ7" s="51"/>
      <c r="BA7" s="51"/>
      <c r="BB7" s="51"/>
      <c r="BC7" s="51"/>
      <c r="BD7" s="51"/>
      <c r="BE7" s="51"/>
      <c r="BF7" s="51"/>
      <c r="BG7" s="51"/>
      <c r="BH7" s="47"/>
      <c r="BI7" s="47"/>
      <c r="BJ7" s="47"/>
      <c r="BK7" s="42"/>
      <c r="BL7" s="43"/>
      <c r="BM7" s="44"/>
      <c r="BN7" s="16"/>
      <c r="BO7" s="16"/>
    </row>
    <row r="8" spans="1:67" ht="20.25">
      <c r="A8" s="44"/>
      <c r="B8" s="7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5266.9</v>
      </c>
      <c r="D10" s="22">
        <f aca="true" t="shared" si="1" ref="D10:D26">G10+AK10</f>
        <v>304.3</v>
      </c>
      <c r="E10" s="2">
        <f>D10/C10*100</f>
        <v>5.777592131994153</v>
      </c>
      <c r="F10" s="23">
        <v>2341.8</v>
      </c>
      <c r="G10" s="2">
        <v>110.9</v>
      </c>
      <c r="H10" s="2">
        <f>G10/F10*100</f>
        <v>4.735673413613459</v>
      </c>
      <c r="I10" s="23">
        <v>40</v>
      </c>
      <c r="J10" s="2">
        <v>1.1</v>
      </c>
      <c r="K10" s="2">
        <f aca="true" t="shared" si="2" ref="K10:K27">J10/I10*100</f>
        <v>2.7500000000000004</v>
      </c>
      <c r="L10" s="23">
        <v>0.3</v>
      </c>
      <c r="M10" s="2">
        <v>0</v>
      </c>
      <c r="N10" s="2">
        <f>M10/L10*100</f>
        <v>0</v>
      </c>
      <c r="O10" s="23">
        <v>312</v>
      </c>
      <c r="P10" s="2">
        <v>16.9</v>
      </c>
      <c r="Q10" s="2">
        <f>P10/O10*100</f>
        <v>5.416666666666666</v>
      </c>
      <c r="R10" s="25">
        <v>702</v>
      </c>
      <c r="S10" s="2">
        <v>11.6</v>
      </c>
      <c r="T10" s="2">
        <f>S10/R10*100</f>
        <v>1.6524216524216522</v>
      </c>
      <c r="U10" s="25"/>
      <c r="V10" s="2"/>
      <c r="W10" s="2" t="e">
        <f>V10/U10*100</f>
        <v>#DIV/0!</v>
      </c>
      <c r="X10" s="25">
        <v>184</v>
      </c>
      <c r="Y10" s="2">
        <v>11.2</v>
      </c>
      <c r="Z10" s="2">
        <f>Y10/X10*100</f>
        <v>6.08695652173913</v>
      </c>
      <c r="AA10" s="25">
        <v>57</v>
      </c>
      <c r="AB10" s="2">
        <v>1</v>
      </c>
      <c r="AC10" s="2">
        <f>AB10/AA10*100</f>
        <v>1.7543859649122806</v>
      </c>
      <c r="AD10" s="2"/>
      <c r="AE10" s="2"/>
      <c r="AF10" s="2" t="e">
        <f>AE10/AD10*100</f>
        <v>#DIV/0!</v>
      </c>
      <c r="AG10" s="23">
        <v>0</v>
      </c>
      <c r="AH10" s="2">
        <v>0</v>
      </c>
      <c r="AI10" s="2" t="e">
        <f>AH10/AG10*100</f>
        <v>#DIV/0!</v>
      </c>
      <c r="AJ10" s="25">
        <v>2925.1</v>
      </c>
      <c r="AK10" s="27">
        <v>193.4</v>
      </c>
      <c r="AL10" s="2">
        <f>AK10/AJ10*100</f>
        <v>6.611739769580527</v>
      </c>
      <c r="AM10" s="25">
        <v>2231.3</v>
      </c>
      <c r="AN10" s="27">
        <v>186</v>
      </c>
      <c r="AO10" s="2">
        <f>AN10/AM10*100</f>
        <v>8.335947653834088</v>
      </c>
      <c r="AP10" s="25">
        <v>0</v>
      </c>
      <c r="AQ10" s="27">
        <v>0</v>
      </c>
      <c r="AR10" s="2" t="e">
        <f>AQ10/AP10*100</f>
        <v>#DIV/0!</v>
      </c>
      <c r="AS10" s="29">
        <v>5266.9</v>
      </c>
      <c r="AT10" s="28">
        <v>109.1</v>
      </c>
      <c r="AU10" s="2">
        <f>AT10/AS10*100</f>
        <v>2.0714272152499573</v>
      </c>
      <c r="AV10" s="31">
        <v>1454.5</v>
      </c>
      <c r="AW10" s="27">
        <v>22.5</v>
      </c>
      <c r="AX10" s="2">
        <f>AW10/AV10*100</f>
        <v>1.5469233413544174</v>
      </c>
      <c r="AY10" s="31">
        <v>1392.2</v>
      </c>
      <c r="AZ10" s="27">
        <v>22.5</v>
      </c>
      <c r="BA10" s="2">
        <f aca="true" t="shared" si="3" ref="BA10:BA27">AZ10/AY10*100</f>
        <v>1.6161471053009624</v>
      </c>
      <c r="BB10" s="23">
        <v>1068.2</v>
      </c>
      <c r="BC10" s="30">
        <v>0</v>
      </c>
      <c r="BD10" s="2">
        <f>BC10/BB10*100</f>
        <v>0</v>
      </c>
      <c r="BE10" s="31">
        <v>1476.4</v>
      </c>
      <c r="BF10" s="30">
        <v>44.1</v>
      </c>
      <c r="BG10" s="2">
        <f>BF10/BE10*100</f>
        <v>2.986995394202113</v>
      </c>
      <c r="BH10" s="31">
        <v>1173.6</v>
      </c>
      <c r="BI10" s="28">
        <v>40.5</v>
      </c>
      <c r="BJ10" s="2">
        <f>BI10/BH10*100</f>
        <v>3.4509202453987733</v>
      </c>
      <c r="BK10" s="29">
        <f aca="true" t="shared" si="4" ref="BK10:BK26">C10-AS10</f>
        <v>0</v>
      </c>
      <c r="BL10" s="17">
        <f>D10-AT10</f>
        <v>195.20000000000002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4936.3</v>
      </c>
      <c r="D11" s="22">
        <f t="shared" si="1"/>
        <v>249.20000000000002</v>
      </c>
      <c r="E11" s="2">
        <f aca="true" t="shared" si="5" ref="E11:E26">D11/C11*100</f>
        <v>5.0483155399793365</v>
      </c>
      <c r="F11" s="23">
        <v>2069.9</v>
      </c>
      <c r="G11" s="2">
        <v>85.4</v>
      </c>
      <c r="H11" s="2">
        <f aca="true" t="shared" si="6" ref="H11:H26">G11/F11*100</f>
        <v>4.125803178897532</v>
      </c>
      <c r="I11" s="23">
        <v>31.5</v>
      </c>
      <c r="J11" s="2">
        <v>0.7</v>
      </c>
      <c r="K11" s="2">
        <f t="shared" si="2"/>
        <v>2.222222222222222</v>
      </c>
      <c r="L11" s="23">
        <v>0.2</v>
      </c>
      <c r="M11" s="2">
        <v>0</v>
      </c>
      <c r="N11" s="2">
        <f aca="true" t="shared" si="7" ref="N11:N26">M11/L11*100</f>
        <v>0</v>
      </c>
      <c r="O11" s="23">
        <v>204</v>
      </c>
      <c r="P11" s="2">
        <v>2.4</v>
      </c>
      <c r="Q11" s="2">
        <f aca="true" t="shared" si="8" ref="Q11:Q26">P11/O11*100</f>
        <v>1.1764705882352942</v>
      </c>
      <c r="R11" s="25">
        <v>445</v>
      </c>
      <c r="S11" s="2">
        <v>12</v>
      </c>
      <c r="T11" s="2">
        <f>S11/R11*100</f>
        <v>2.696629213483146</v>
      </c>
      <c r="U11" s="25"/>
      <c r="V11" s="2"/>
      <c r="W11" s="2" t="e">
        <f aca="true" t="shared" si="9" ref="W11:W26">V11/U11*100</f>
        <v>#DIV/0!</v>
      </c>
      <c r="X11" s="25">
        <v>200</v>
      </c>
      <c r="Y11" s="2">
        <v>0</v>
      </c>
      <c r="Z11" s="2">
        <f aca="true" t="shared" si="10" ref="Z11:Z26">Y11/X11*100</f>
        <v>0</v>
      </c>
      <c r="AA11" s="25">
        <v>25.1</v>
      </c>
      <c r="AB11" s="2">
        <v>1.8</v>
      </c>
      <c r="AC11" s="2">
        <f aca="true" t="shared" si="11" ref="AC11:AC26">AB11/AA11*100</f>
        <v>7.1713147410358555</v>
      </c>
      <c r="AD11" s="2"/>
      <c r="AE11" s="2"/>
      <c r="AF11" s="2" t="e">
        <f aca="true" t="shared" si="12" ref="AF11:AF28">AE11/AD11*100</f>
        <v>#DIV/0!</v>
      </c>
      <c r="AG11" s="23">
        <v>0</v>
      </c>
      <c r="AH11" s="2">
        <v>0</v>
      </c>
      <c r="AI11" s="2" t="e">
        <f aca="true" t="shared" si="13" ref="AI11:AI26">AH11/AG11*100</f>
        <v>#DIV/0!</v>
      </c>
      <c r="AJ11" s="25">
        <v>2866.4</v>
      </c>
      <c r="AK11" s="27">
        <v>163.8</v>
      </c>
      <c r="AL11" s="2">
        <f aca="true" t="shared" si="14" ref="AL11:AL26">AK11/AJ11*100</f>
        <v>5.714485068378454</v>
      </c>
      <c r="AM11" s="25">
        <v>1875.7</v>
      </c>
      <c r="AN11" s="27">
        <v>156.3</v>
      </c>
      <c r="AO11" s="2">
        <f aca="true" t="shared" si="15" ref="AO11:AO26">AN11/AM11*100</f>
        <v>8.332889054752894</v>
      </c>
      <c r="AP11" s="25">
        <v>0</v>
      </c>
      <c r="AQ11" s="27">
        <v>0</v>
      </c>
      <c r="AR11" s="2" t="e">
        <f aca="true" t="shared" si="16" ref="AR11:AR26">AQ11/AP11*100</f>
        <v>#DIV/0!</v>
      </c>
      <c r="AS11" s="29">
        <v>4936.3</v>
      </c>
      <c r="AT11" s="28">
        <v>227.8</v>
      </c>
      <c r="AU11" s="2">
        <f aca="true" t="shared" si="17" ref="AU11:AU26">AT11/AS11*100</f>
        <v>4.614792455888014</v>
      </c>
      <c r="AV11" s="32">
        <v>1282.1</v>
      </c>
      <c r="AW11" s="27">
        <v>62.3</v>
      </c>
      <c r="AX11" s="2">
        <f aca="true" t="shared" si="18" ref="AX11:AX26">AW11/AV11*100</f>
        <v>4.859215349816707</v>
      </c>
      <c r="AY11" s="31">
        <v>1222.2</v>
      </c>
      <c r="AZ11" s="27">
        <v>62.3</v>
      </c>
      <c r="BA11" s="2">
        <f t="shared" si="3"/>
        <v>5.097365406643757</v>
      </c>
      <c r="BB11" s="23">
        <v>1588.1</v>
      </c>
      <c r="BC11" s="30">
        <v>0</v>
      </c>
      <c r="BD11" s="2">
        <f aca="true" t="shared" si="19" ref="BD11:BD26">BC11/BB11*100</f>
        <v>0</v>
      </c>
      <c r="BE11" s="31">
        <v>1060.2</v>
      </c>
      <c r="BF11" s="30">
        <v>87</v>
      </c>
      <c r="BG11" s="2">
        <f aca="true" t="shared" si="20" ref="BG11:BG26">BF11/BE11*100</f>
        <v>8.205998868138087</v>
      </c>
      <c r="BH11" s="31">
        <v>906.8</v>
      </c>
      <c r="BI11" s="28">
        <v>76.5</v>
      </c>
      <c r="BJ11" s="2">
        <f aca="true" t="shared" si="21" ref="BJ11:BJ26">BI11/BH11*100</f>
        <v>8.436259373621526</v>
      </c>
      <c r="BK11" s="29">
        <f t="shared" si="4"/>
        <v>0</v>
      </c>
      <c r="BL11" s="17">
        <f aca="true" t="shared" si="22" ref="BL11:BL26">D11-AT11</f>
        <v>21.400000000000006</v>
      </c>
      <c r="BM11" s="2" t="e">
        <f aca="true" t="shared" si="23" ref="BM11:BM26">BL11/BK11*100</f>
        <v>#DIV/0!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6108.2</v>
      </c>
      <c r="D12" s="22">
        <f t="shared" si="1"/>
        <v>461.1</v>
      </c>
      <c r="E12" s="2">
        <f t="shared" si="5"/>
        <v>7.548868733833208</v>
      </c>
      <c r="F12" s="23">
        <v>3042.7</v>
      </c>
      <c r="G12" s="2">
        <v>261.2</v>
      </c>
      <c r="H12" s="2">
        <f t="shared" si="6"/>
        <v>8.584480888684393</v>
      </c>
      <c r="I12" s="23">
        <v>110.9</v>
      </c>
      <c r="J12" s="2">
        <v>5</v>
      </c>
      <c r="K12" s="2">
        <f t="shared" si="2"/>
        <v>4.508566275924256</v>
      </c>
      <c r="L12" s="23">
        <v>2.8</v>
      </c>
      <c r="M12" s="2">
        <v>0</v>
      </c>
      <c r="N12" s="2">
        <f t="shared" si="7"/>
        <v>0</v>
      </c>
      <c r="O12" s="23">
        <v>383</v>
      </c>
      <c r="P12" s="2">
        <v>11.3</v>
      </c>
      <c r="Q12" s="2">
        <f t="shared" si="8"/>
        <v>2.950391644908616</v>
      </c>
      <c r="R12" s="26">
        <v>766</v>
      </c>
      <c r="S12" s="2">
        <v>145.5</v>
      </c>
      <c r="T12" s="2">
        <f aca="true" t="shared" si="24" ref="T12:T26">S12/R12*100</f>
        <v>18.994778067885118</v>
      </c>
      <c r="U12" s="25"/>
      <c r="V12" s="2"/>
      <c r="W12" s="2" t="e">
        <f t="shared" si="9"/>
        <v>#DIV/0!</v>
      </c>
      <c r="X12" s="25">
        <v>241.3</v>
      </c>
      <c r="Y12" s="2">
        <v>17.6</v>
      </c>
      <c r="Z12" s="2">
        <f t="shared" si="10"/>
        <v>7.293825113966018</v>
      </c>
      <c r="AA12" s="25">
        <v>10.8</v>
      </c>
      <c r="AB12" s="2">
        <v>0</v>
      </c>
      <c r="AC12" s="2">
        <f t="shared" si="11"/>
        <v>0</v>
      </c>
      <c r="AD12" s="2"/>
      <c r="AE12" s="2"/>
      <c r="AF12" s="2" t="e">
        <f t="shared" si="12"/>
        <v>#DIV/0!</v>
      </c>
      <c r="AG12" s="23">
        <v>185.9</v>
      </c>
      <c r="AH12" s="2">
        <v>1.4</v>
      </c>
      <c r="AI12" s="2">
        <f t="shared" si="13"/>
        <v>0.7530930607853684</v>
      </c>
      <c r="AJ12" s="25">
        <v>3065.5</v>
      </c>
      <c r="AK12" s="27">
        <v>199.9</v>
      </c>
      <c r="AL12" s="2">
        <f t="shared" si="14"/>
        <v>6.520959060512152</v>
      </c>
      <c r="AM12" s="25">
        <v>2309.4</v>
      </c>
      <c r="AN12" s="27">
        <v>192.5</v>
      </c>
      <c r="AO12" s="2">
        <f t="shared" si="15"/>
        <v>8.335498397852255</v>
      </c>
      <c r="AP12" s="25">
        <v>0</v>
      </c>
      <c r="AQ12" s="27">
        <v>0</v>
      </c>
      <c r="AR12" s="2" t="e">
        <f t="shared" si="16"/>
        <v>#DIV/0!</v>
      </c>
      <c r="AS12" s="23">
        <v>6501</v>
      </c>
      <c r="AT12" s="28">
        <v>124.7</v>
      </c>
      <c r="AU12" s="2">
        <f t="shared" si="17"/>
        <v>1.9181664359329336</v>
      </c>
      <c r="AV12" s="32">
        <v>1396</v>
      </c>
      <c r="AW12" s="27">
        <v>22.9</v>
      </c>
      <c r="AX12" s="2">
        <f t="shared" si="18"/>
        <v>1.6404011461318049</v>
      </c>
      <c r="AY12" s="31">
        <v>1260.5</v>
      </c>
      <c r="AZ12" s="27">
        <v>22.9</v>
      </c>
      <c r="BA12" s="2">
        <f t="shared" si="3"/>
        <v>1.8167393891312968</v>
      </c>
      <c r="BB12" s="23">
        <v>1211.9</v>
      </c>
      <c r="BC12" s="30">
        <v>0</v>
      </c>
      <c r="BD12" s="2">
        <f t="shared" si="19"/>
        <v>0</v>
      </c>
      <c r="BE12" s="31">
        <v>1678.7</v>
      </c>
      <c r="BF12" s="30">
        <v>99.3</v>
      </c>
      <c r="BG12" s="2">
        <f t="shared" si="20"/>
        <v>5.915291594686364</v>
      </c>
      <c r="BH12" s="31">
        <v>2119.7</v>
      </c>
      <c r="BI12" s="28">
        <v>0</v>
      </c>
      <c r="BJ12" s="2">
        <f t="shared" si="21"/>
        <v>0</v>
      </c>
      <c r="BK12" s="29">
        <f t="shared" si="4"/>
        <v>-392.8000000000002</v>
      </c>
      <c r="BL12" s="17">
        <f t="shared" si="22"/>
        <v>336.40000000000003</v>
      </c>
      <c r="BM12" s="2">
        <f t="shared" si="23"/>
        <v>-85.64154786150709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5290</v>
      </c>
      <c r="D13" s="22">
        <f t="shared" si="1"/>
        <v>400.6</v>
      </c>
      <c r="E13" s="2">
        <f t="shared" si="5"/>
        <v>7.5727788279773165</v>
      </c>
      <c r="F13" s="23">
        <v>2831.4</v>
      </c>
      <c r="G13" s="2">
        <v>275.8</v>
      </c>
      <c r="H13" s="2">
        <f t="shared" si="6"/>
        <v>9.740764286218832</v>
      </c>
      <c r="I13" s="23">
        <v>78.1</v>
      </c>
      <c r="J13" s="2">
        <v>6.2</v>
      </c>
      <c r="K13" s="2">
        <f t="shared" si="2"/>
        <v>7.938540332906531</v>
      </c>
      <c r="L13" s="23">
        <v>110.3</v>
      </c>
      <c r="M13" s="2">
        <v>0</v>
      </c>
      <c r="N13" s="2">
        <f t="shared" si="7"/>
        <v>0</v>
      </c>
      <c r="O13" s="23">
        <v>166</v>
      </c>
      <c r="P13" s="2">
        <v>0.7</v>
      </c>
      <c r="Q13" s="2">
        <f t="shared" si="8"/>
        <v>0.42168674698795183</v>
      </c>
      <c r="R13" s="25">
        <v>598</v>
      </c>
      <c r="S13" s="2">
        <v>6.3</v>
      </c>
      <c r="T13" s="2">
        <f t="shared" si="24"/>
        <v>1.0535117056856187</v>
      </c>
      <c r="U13" s="25"/>
      <c r="V13" s="2"/>
      <c r="W13" s="2" t="e">
        <f t="shared" si="9"/>
        <v>#DIV/0!</v>
      </c>
      <c r="X13" s="25">
        <v>181.2</v>
      </c>
      <c r="Y13" s="2">
        <v>155.8</v>
      </c>
      <c r="Z13" s="2">
        <f t="shared" si="10"/>
        <v>85.9823399558499</v>
      </c>
      <c r="AA13" s="25">
        <v>18.8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3">
        <v>240.5</v>
      </c>
      <c r="AH13" s="2">
        <v>14.4</v>
      </c>
      <c r="AI13" s="2">
        <f t="shared" si="13"/>
        <v>5.987525987525988</v>
      </c>
      <c r="AJ13" s="25">
        <v>2458.6</v>
      </c>
      <c r="AK13" s="27">
        <v>124.8</v>
      </c>
      <c r="AL13" s="2">
        <f t="shared" si="14"/>
        <v>5.076059546083137</v>
      </c>
      <c r="AM13" s="25">
        <v>685</v>
      </c>
      <c r="AN13" s="27">
        <v>57.1</v>
      </c>
      <c r="AO13" s="2">
        <f t="shared" si="15"/>
        <v>8.335766423357665</v>
      </c>
      <c r="AP13" s="25">
        <v>723.5</v>
      </c>
      <c r="AQ13" s="27">
        <v>60.3</v>
      </c>
      <c r="AR13" s="2">
        <f t="shared" si="16"/>
        <v>8.334485141672426</v>
      </c>
      <c r="AS13" s="23">
        <v>5290</v>
      </c>
      <c r="AT13" s="28">
        <v>466.6</v>
      </c>
      <c r="AU13" s="2">
        <f t="shared" si="17"/>
        <v>8.820415879017014</v>
      </c>
      <c r="AV13" s="32">
        <v>1408.1</v>
      </c>
      <c r="AW13" s="27">
        <v>191.4</v>
      </c>
      <c r="AX13" s="2">
        <f t="shared" si="18"/>
        <v>13.59278460336624</v>
      </c>
      <c r="AY13" s="31">
        <v>1352.6</v>
      </c>
      <c r="AZ13" s="27">
        <v>191.4</v>
      </c>
      <c r="BA13" s="2">
        <f t="shared" si="3"/>
        <v>14.15052491497856</v>
      </c>
      <c r="BB13" s="23">
        <v>1665.5</v>
      </c>
      <c r="BC13" s="30">
        <v>0</v>
      </c>
      <c r="BD13" s="2">
        <f t="shared" si="19"/>
        <v>0</v>
      </c>
      <c r="BE13" s="31">
        <v>955.7</v>
      </c>
      <c r="BF13" s="30">
        <v>160.9</v>
      </c>
      <c r="BG13" s="2">
        <f t="shared" si="20"/>
        <v>16.835827142408704</v>
      </c>
      <c r="BH13" s="31">
        <v>1167.8</v>
      </c>
      <c r="BI13" s="28">
        <v>112.3</v>
      </c>
      <c r="BJ13" s="2">
        <f t="shared" si="21"/>
        <v>9.616372666552492</v>
      </c>
      <c r="BK13" s="29">
        <f t="shared" si="4"/>
        <v>0</v>
      </c>
      <c r="BL13" s="17">
        <f t="shared" si="22"/>
        <v>-66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5500.5</v>
      </c>
      <c r="D14" s="22">
        <f t="shared" si="1"/>
        <v>392.9</v>
      </c>
      <c r="E14" s="2">
        <f t="shared" si="5"/>
        <v>7.1429870011817105</v>
      </c>
      <c r="F14" s="23">
        <v>2741.6</v>
      </c>
      <c r="G14" s="2">
        <v>239.5</v>
      </c>
      <c r="H14" s="2">
        <f t="shared" si="6"/>
        <v>8.735774730084621</v>
      </c>
      <c r="I14" s="23">
        <v>584.7</v>
      </c>
      <c r="J14" s="2">
        <v>38.2</v>
      </c>
      <c r="K14" s="2">
        <f t="shared" si="2"/>
        <v>6.533264922182316</v>
      </c>
      <c r="L14" s="23">
        <v>0.9</v>
      </c>
      <c r="M14" s="2">
        <v>0</v>
      </c>
      <c r="N14" s="2">
        <f t="shared" si="7"/>
        <v>0</v>
      </c>
      <c r="O14" s="23">
        <v>179</v>
      </c>
      <c r="P14" s="2">
        <v>2.3</v>
      </c>
      <c r="Q14" s="2">
        <f t="shared" si="8"/>
        <v>1.2849162011173183</v>
      </c>
      <c r="R14" s="25">
        <v>648</v>
      </c>
      <c r="S14" s="2">
        <v>30.5</v>
      </c>
      <c r="T14" s="2">
        <f t="shared" si="24"/>
        <v>4.70679012345679</v>
      </c>
      <c r="U14" s="25"/>
      <c r="V14" s="2"/>
      <c r="W14" s="2" t="e">
        <f t="shared" si="9"/>
        <v>#DIV/0!</v>
      </c>
      <c r="X14" s="25">
        <v>121</v>
      </c>
      <c r="Y14" s="2">
        <v>8.4</v>
      </c>
      <c r="Z14" s="2">
        <f t="shared" si="10"/>
        <v>6.9421487603305785</v>
      </c>
      <c r="AA14" s="25">
        <v>0</v>
      </c>
      <c r="AB14" s="2">
        <v>6.7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>
        <v>48.2</v>
      </c>
      <c r="AH14" s="2">
        <v>0</v>
      </c>
      <c r="AI14" s="2">
        <f t="shared" si="13"/>
        <v>0</v>
      </c>
      <c r="AJ14" s="25">
        <v>2758.9</v>
      </c>
      <c r="AK14" s="27">
        <v>153.4</v>
      </c>
      <c r="AL14" s="2">
        <f t="shared" si="14"/>
        <v>5.560187031063105</v>
      </c>
      <c r="AM14" s="25">
        <v>1656.3</v>
      </c>
      <c r="AN14" s="27">
        <v>138</v>
      </c>
      <c r="AO14" s="2">
        <f t="shared" si="15"/>
        <v>8.331823944937511</v>
      </c>
      <c r="AP14" s="25">
        <v>94.5</v>
      </c>
      <c r="AQ14" s="27">
        <v>7.9</v>
      </c>
      <c r="AR14" s="2">
        <f t="shared" si="16"/>
        <v>8.35978835978836</v>
      </c>
      <c r="AS14" s="23">
        <v>5500.5</v>
      </c>
      <c r="AT14" s="28">
        <v>329.1</v>
      </c>
      <c r="AU14" s="2">
        <f t="shared" si="17"/>
        <v>5.98309244614126</v>
      </c>
      <c r="AV14" s="32">
        <v>1415.2</v>
      </c>
      <c r="AW14" s="27">
        <v>44.6</v>
      </c>
      <c r="AX14" s="2">
        <f t="shared" si="18"/>
        <v>3.1514980214810624</v>
      </c>
      <c r="AY14" s="31">
        <v>1352.6</v>
      </c>
      <c r="AZ14" s="27">
        <v>44.6</v>
      </c>
      <c r="BA14" s="2">
        <f t="shared" si="3"/>
        <v>3.2973532456010655</v>
      </c>
      <c r="BB14" s="23">
        <v>1594</v>
      </c>
      <c r="BC14" s="30">
        <v>10</v>
      </c>
      <c r="BD14" s="2">
        <f t="shared" si="19"/>
        <v>0.6273525721455459</v>
      </c>
      <c r="BE14" s="31">
        <v>1064.2</v>
      </c>
      <c r="BF14" s="30">
        <v>178.2</v>
      </c>
      <c r="BG14" s="2">
        <f t="shared" si="20"/>
        <v>16.74497274948318</v>
      </c>
      <c r="BH14" s="31">
        <v>1332.9</v>
      </c>
      <c r="BI14" s="28">
        <v>94.3</v>
      </c>
      <c r="BJ14" s="2">
        <f t="shared" si="21"/>
        <v>7.074799309775677</v>
      </c>
      <c r="BK14" s="29">
        <f t="shared" si="4"/>
        <v>0</v>
      </c>
      <c r="BL14" s="17">
        <f t="shared" si="22"/>
        <v>63.799999999999955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5438.2</v>
      </c>
      <c r="D15" s="22">
        <f t="shared" si="1"/>
        <v>317</v>
      </c>
      <c r="E15" s="2">
        <f t="shared" si="5"/>
        <v>5.829134640138281</v>
      </c>
      <c r="F15" s="23">
        <v>2055.7</v>
      </c>
      <c r="G15" s="2">
        <v>109.3</v>
      </c>
      <c r="H15" s="2">
        <f t="shared" si="6"/>
        <v>5.316923675633604</v>
      </c>
      <c r="I15" s="23">
        <v>76.2</v>
      </c>
      <c r="J15" s="2">
        <v>3.5</v>
      </c>
      <c r="K15" s="2">
        <f t="shared" si="2"/>
        <v>4.593175853018373</v>
      </c>
      <c r="L15" s="23">
        <v>0</v>
      </c>
      <c r="M15" s="2">
        <v>0</v>
      </c>
      <c r="N15" s="2" t="e">
        <f t="shared" si="7"/>
        <v>#DIV/0!</v>
      </c>
      <c r="O15" s="23">
        <v>127</v>
      </c>
      <c r="P15" s="2">
        <v>2.8</v>
      </c>
      <c r="Q15" s="2">
        <f t="shared" si="8"/>
        <v>2.204724409448819</v>
      </c>
      <c r="R15" s="25">
        <v>540</v>
      </c>
      <c r="S15" s="2">
        <v>13.5</v>
      </c>
      <c r="T15" s="2">
        <f t="shared" si="24"/>
        <v>2.5</v>
      </c>
      <c r="U15" s="25"/>
      <c r="V15" s="2"/>
      <c r="W15" s="2" t="e">
        <f t="shared" si="9"/>
        <v>#DIV/0!</v>
      </c>
      <c r="X15" s="25">
        <v>36.9</v>
      </c>
      <c r="Y15" s="2">
        <v>0</v>
      </c>
      <c r="Z15" s="2">
        <f t="shared" si="10"/>
        <v>0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>
        <v>0</v>
      </c>
      <c r="AH15" s="2">
        <v>0</v>
      </c>
      <c r="AI15" s="2" t="e">
        <f t="shared" si="13"/>
        <v>#DIV/0!</v>
      </c>
      <c r="AJ15" s="25">
        <v>3382.5</v>
      </c>
      <c r="AK15" s="27">
        <v>207.7</v>
      </c>
      <c r="AL15" s="2">
        <f t="shared" si="14"/>
        <v>6.140428677014043</v>
      </c>
      <c r="AM15" s="25">
        <v>2402.3</v>
      </c>
      <c r="AN15" s="27">
        <v>200.2</v>
      </c>
      <c r="AO15" s="2">
        <f t="shared" si="15"/>
        <v>8.33368022311951</v>
      </c>
      <c r="AP15" s="25">
        <v>0</v>
      </c>
      <c r="AQ15" s="27">
        <v>0</v>
      </c>
      <c r="AR15" s="2" t="e">
        <f t="shared" si="16"/>
        <v>#DIV/0!</v>
      </c>
      <c r="AS15" s="23">
        <v>5438.2</v>
      </c>
      <c r="AT15" s="28">
        <v>180.2</v>
      </c>
      <c r="AU15" s="2">
        <f t="shared" si="17"/>
        <v>3.3135964105770292</v>
      </c>
      <c r="AV15" s="32">
        <v>1497</v>
      </c>
      <c r="AW15" s="27">
        <v>28</v>
      </c>
      <c r="AX15" s="2">
        <f t="shared" si="18"/>
        <v>1.8704074816299265</v>
      </c>
      <c r="AY15" s="31">
        <v>1437.5</v>
      </c>
      <c r="AZ15" s="27">
        <v>28</v>
      </c>
      <c r="BA15" s="2">
        <f t="shared" si="3"/>
        <v>1.9478260869565216</v>
      </c>
      <c r="BB15" s="23">
        <v>1548.7</v>
      </c>
      <c r="BC15" s="30">
        <v>0</v>
      </c>
      <c r="BD15" s="2">
        <f t="shared" si="19"/>
        <v>0</v>
      </c>
      <c r="BE15" s="31">
        <v>1213.1</v>
      </c>
      <c r="BF15" s="30">
        <v>46.3</v>
      </c>
      <c r="BG15" s="2">
        <f t="shared" si="20"/>
        <v>3.81666804055725</v>
      </c>
      <c r="BH15" s="31">
        <v>1079.3</v>
      </c>
      <c r="BI15" s="28">
        <v>103.9</v>
      </c>
      <c r="BJ15" s="2">
        <f t="shared" si="21"/>
        <v>9.626609839710925</v>
      </c>
      <c r="BK15" s="29">
        <f t="shared" si="4"/>
        <v>0</v>
      </c>
      <c r="BL15" s="17">
        <f t="shared" si="22"/>
        <v>136.8</v>
      </c>
      <c r="BM15" s="2" t="e">
        <f t="shared" si="23"/>
        <v>#DIV/0!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3144.4</v>
      </c>
      <c r="D16" s="22">
        <f t="shared" si="1"/>
        <v>241</v>
      </c>
      <c r="E16" s="2">
        <f t="shared" si="5"/>
        <v>7.6644192850782344</v>
      </c>
      <c r="F16" s="23">
        <v>1276.7</v>
      </c>
      <c r="G16" s="2">
        <v>130.5</v>
      </c>
      <c r="H16" s="2">
        <f t="shared" si="6"/>
        <v>10.221665230672828</v>
      </c>
      <c r="I16" s="23">
        <v>9.1</v>
      </c>
      <c r="J16" s="2">
        <v>0.3</v>
      </c>
      <c r="K16" s="2">
        <f t="shared" si="2"/>
        <v>3.296703296703297</v>
      </c>
      <c r="L16" s="23">
        <v>0</v>
      </c>
      <c r="M16" s="2">
        <v>0</v>
      </c>
      <c r="N16" s="2" t="e">
        <f t="shared" si="7"/>
        <v>#DIV/0!</v>
      </c>
      <c r="O16" s="23">
        <v>98</v>
      </c>
      <c r="P16" s="2">
        <v>0.4</v>
      </c>
      <c r="Q16" s="2">
        <f t="shared" si="8"/>
        <v>0.40816326530612246</v>
      </c>
      <c r="R16" s="25">
        <v>376</v>
      </c>
      <c r="S16" s="2">
        <v>56.2</v>
      </c>
      <c r="T16" s="2">
        <f t="shared" si="24"/>
        <v>14.946808510638299</v>
      </c>
      <c r="U16" s="25"/>
      <c r="V16" s="2"/>
      <c r="W16" s="2" t="e">
        <f t="shared" si="9"/>
        <v>#DIV/0!</v>
      </c>
      <c r="X16" s="25">
        <v>267.6</v>
      </c>
      <c r="Y16" s="2">
        <v>39.1</v>
      </c>
      <c r="Z16" s="2">
        <f t="shared" si="10"/>
        <v>14.611360239162929</v>
      </c>
      <c r="AA16" s="25">
        <v>31.3</v>
      </c>
      <c r="AB16" s="2">
        <v>0.9</v>
      </c>
      <c r="AC16" s="2">
        <f t="shared" si="11"/>
        <v>2.8753993610223643</v>
      </c>
      <c r="AD16" s="2"/>
      <c r="AE16" s="2"/>
      <c r="AF16" s="2" t="e">
        <f t="shared" si="12"/>
        <v>#DIV/0!</v>
      </c>
      <c r="AG16" s="23">
        <v>0</v>
      </c>
      <c r="AH16" s="2">
        <v>0</v>
      </c>
      <c r="AI16" s="2" t="e">
        <f t="shared" si="13"/>
        <v>#DIV/0!</v>
      </c>
      <c r="AJ16" s="25">
        <v>1867.7</v>
      </c>
      <c r="AK16" s="27">
        <v>110.5</v>
      </c>
      <c r="AL16" s="2">
        <f t="shared" si="14"/>
        <v>5.916367725009369</v>
      </c>
      <c r="AM16" s="25">
        <v>490.6</v>
      </c>
      <c r="AN16" s="27">
        <v>40.9</v>
      </c>
      <c r="AO16" s="2">
        <f t="shared" si="15"/>
        <v>8.336730534039951</v>
      </c>
      <c r="AP16" s="25">
        <v>746.1</v>
      </c>
      <c r="AQ16" s="27">
        <v>62.2</v>
      </c>
      <c r="AR16" s="2">
        <f t="shared" si="16"/>
        <v>8.336684090604477</v>
      </c>
      <c r="AS16" s="23">
        <v>3144.4</v>
      </c>
      <c r="AT16" s="28">
        <v>96.6</v>
      </c>
      <c r="AU16" s="2">
        <f t="shared" si="17"/>
        <v>3.072128227960819</v>
      </c>
      <c r="AV16" s="32">
        <v>1090.2</v>
      </c>
      <c r="AW16" s="27">
        <v>26.9</v>
      </c>
      <c r="AX16" s="2">
        <f t="shared" si="18"/>
        <v>2.467437167492203</v>
      </c>
      <c r="AY16" s="31">
        <v>1005.5</v>
      </c>
      <c r="AZ16" s="27">
        <v>17.3</v>
      </c>
      <c r="BA16" s="2">
        <f t="shared" si="3"/>
        <v>1.720537046245649</v>
      </c>
      <c r="BB16" s="23">
        <v>939.7</v>
      </c>
      <c r="BC16" s="30">
        <v>0</v>
      </c>
      <c r="BD16" s="2">
        <f t="shared" si="19"/>
        <v>0</v>
      </c>
      <c r="BE16" s="31">
        <v>217.3</v>
      </c>
      <c r="BF16" s="30">
        <v>8.1</v>
      </c>
      <c r="BG16" s="2">
        <f t="shared" si="20"/>
        <v>3.7275655775425673</v>
      </c>
      <c r="BH16" s="31">
        <v>805.6</v>
      </c>
      <c r="BI16" s="28">
        <v>59.5</v>
      </c>
      <c r="BJ16" s="2">
        <f t="shared" si="21"/>
        <v>7.385799404170804</v>
      </c>
      <c r="BK16" s="29">
        <f t="shared" si="4"/>
        <v>0</v>
      </c>
      <c r="BL16" s="17">
        <f t="shared" si="22"/>
        <v>144.4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5832.9</v>
      </c>
      <c r="D17" s="22">
        <f t="shared" si="1"/>
        <v>303</v>
      </c>
      <c r="E17" s="2">
        <f t="shared" si="5"/>
        <v>5.19467160417631</v>
      </c>
      <c r="F17" s="23">
        <v>3982.4</v>
      </c>
      <c r="G17" s="2">
        <v>258.7</v>
      </c>
      <c r="H17" s="2">
        <f t="shared" si="6"/>
        <v>6.496082764162314</v>
      </c>
      <c r="I17" s="23">
        <v>1543.3</v>
      </c>
      <c r="J17" s="2">
        <v>132.9</v>
      </c>
      <c r="K17" s="2">
        <f t="shared" si="2"/>
        <v>8.611417093241755</v>
      </c>
      <c r="L17" s="23">
        <v>2.3</v>
      </c>
      <c r="M17" s="2">
        <v>0</v>
      </c>
      <c r="N17" s="2">
        <f t="shared" si="7"/>
        <v>0</v>
      </c>
      <c r="O17" s="23">
        <v>285</v>
      </c>
      <c r="P17" s="2">
        <v>1.8</v>
      </c>
      <c r="Q17" s="2">
        <f t="shared" si="8"/>
        <v>0.631578947368421</v>
      </c>
      <c r="R17" s="25">
        <v>1167</v>
      </c>
      <c r="S17" s="2">
        <v>47</v>
      </c>
      <c r="T17" s="2">
        <f t="shared" si="24"/>
        <v>4.027420736932305</v>
      </c>
      <c r="U17" s="25"/>
      <c r="V17" s="2"/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>
        <v>0</v>
      </c>
      <c r="AH17" s="2">
        <v>0</v>
      </c>
      <c r="AI17" s="2" t="e">
        <f>AI10</f>
        <v>#DIV/0!</v>
      </c>
      <c r="AJ17" s="25">
        <v>1850.5</v>
      </c>
      <c r="AK17" s="27">
        <v>44.3</v>
      </c>
      <c r="AL17" s="2">
        <f t="shared" si="14"/>
        <v>2.393947581734666</v>
      </c>
      <c r="AM17" s="25">
        <v>0</v>
      </c>
      <c r="AN17" s="27">
        <v>0</v>
      </c>
      <c r="AO17" s="2" t="e">
        <f t="shared" si="15"/>
        <v>#DIV/0!</v>
      </c>
      <c r="AP17" s="25">
        <v>441.4</v>
      </c>
      <c r="AQ17" s="27">
        <v>36.8</v>
      </c>
      <c r="AR17" s="2">
        <f t="shared" si="16"/>
        <v>8.337109198006342</v>
      </c>
      <c r="AS17" s="23">
        <v>5832.9</v>
      </c>
      <c r="AT17" s="28">
        <v>161.4</v>
      </c>
      <c r="AU17" s="2">
        <f t="shared" si="17"/>
        <v>2.767062696085995</v>
      </c>
      <c r="AV17" s="32">
        <v>1281.9</v>
      </c>
      <c r="AW17" s="27">
        <v>25.3</v>
      </c>
      <c r="AX17" s="2">
        <f t="shared" si="18"/>
        <v>1.973632888680864</v>
      </c>
      <c r="AY17" s="31">
        <v>1222.2</v>
      </c>
      <c r="AZ17" s="27">
        <v>25.3</v>
      </c>
      <c r="BA17" s="2">
        <f t="shared" si="3"/>
        <v>2.070037637047946</v>
      </c>
      <c r="BB17" s="23">
        <v>1817.9</v>
      </c>
      <c r="BC17" s="30">
        <v>0</v>
      </c>
      <c r="BD17" s="2">
        <f t="shared" si="19"/>
        <v>0</v>
      </c>
      <c r="BE17" s="31">
        <v>1167.7</v>
      </c>
      <c r="BF17" s="30">
        <v>7.9</v>
      </c>
      <c r="BG17" s="2">
        <f t="shared" si="20"/>
        <v>0.6765436327823927</v>
      </c>
      <c r="BH17" s="31">
        <v>1471.9</v>
      </c>
      <c r="BI17" s="28">
        <v>126.1</v>
      </c>
      <c r="BJ17" s="2">
        <f t="shared" si="21"/>
        <v>8.567158094979277</v>
      </c>
      <c r="BK17" s="29">
        <f t="shared" si="4"/>
        <v>0</v>
      </c>
      <c r="BL17" s="17">
        <f t="shared" si="22"/>
        <v>141.6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16806.8</v>
      </c>
      <c r="D18" s="22">
        <f t="shared" si="1"/>
        <v>475.5</v>
      </c>
      <c r="E18" s="2">
        <f t="shared" si="5"/>
        <v>2.8292119856248665</v>
      </c>
      <c r="F18" s="23">
        <v>2574.7</v>
      </c>
      <c r="G18" s="2">
        <v>97.5</v>
      </c>
      <c r="H18" s="2">
        <f t="shared" si="6"/>
        <v>3.7868489532761105</v>
      </c>
      <c r="I18" s="23">
        <v>317.1</v>
      </c>
      <c r="J18" s="2">
        <v>4</v>
      </c>
      <c r="K18" s="2">
        <f t="shared" si="2"/>
        <v>1.2614317250078837</v>
      </c>
      <c r="L18" s="23">
        <v>35.5</v>
      </c>
      <c r="M18" s="2">
        <v>0</v>
      </c>
      <c r="N18" s="2">
        <f t="shared" si="7"/>
        <v>0</v>
      </c>
      <c r="O18" s="23">
        <v>455</v>
      </c>
      <c r="P18" s="2">
        <v>3.9</v>
      </c>
      <c r="Q18" s="2">
        <f t="shared" si="8"/>
        <v>0.8571428571428572</v>
      </c>
      <c r="R18" s="25">
        <v>839</v>
      </c>
      <c r="S18" s="2">
        <v>11.7</v>
      </c>
      <c r="T18" s="2">
        <f t="shared" si="24"/>
        <v>1.3945172824791419</v>
      </c>
      <c r="U18" s="25"/>
      <c r="V18" s="2"/>
      <c r="W18" s="2" t="e">
        <f t="shared" si="9"/>
        <v>#DIV/0!</v>
      </c>
      <c r="X18" s="25">
        <v>49.7</v>
      </c>
      <c r="Y18" s="2">
        <v>4</v>
      </c>
      <c r="Z18" s="2">
        <f t="shared" si="10"/>
        <v>8.048289738430583</v>
      </c>
      <c r="AA18" s="25">
        <v>25.7</v>
      </c>
      <c r="AB18" s="2">
        <v>8.7</v>
      </c>
      <c r="AC18" s="2">
        <f t="shared" si="11"/>
        <v>33.852140077821005</v>
      </c>
      <c r="AD18" s="2"/>
      <c r="AE18" s="2"/>
      <c r="AF18" s="2" t="e">
        <f t="shared" si="12"/>
        <v>#DIV/0!</v>
      </c>
      <c r="AG18" s="23">
        <v>0</v>
      </c>
      <c r="AH18" s="2">
        <v>0</v>
      </c>
      <c r="AI18" s="2" t="e">
        <f t="shared" si="13"/>
        <v>#DIV/0!</v>
      </c>
      <c r="AJ18" s="25">
        <v>14232.1</v>
      </c>
      <c r="AK18" s="27">
        <v>378</v>
      </c>
      <c r="AL18" s="2">
        <f t="shared" si="14"/>
        <v>2.6559678473310333</v>
      </c>
      <c r="AM18" s="25">
        <v>4357.2</v>
      </c>
      <c r="AN18" s="27">
        <v>363.1</v>
      </c>
      <c r="AO18" s="2">
        <f t="shared" si="15"/>
        <v>8.333333333333334</v>
      </c>
      <c r="AP18" s="25">
        <v>0</v>
      </c>
      <c r="AQ18" s="27">
        <v>0</v>
      </c>
      <c r="AR18" s="2" t="e">
        <f t="shared" si="16"/>
        <v>#DIV/0!</v>
      </c>
      <c r="AS18" s="23">
        <v>16806.8</v>
      </c>
      <c r="AT18" s="28">
        <v>178.9</v>
      </c>
      <c r="AU18" s="2">
        <f t="shared" si="17"/>
        <v>1.0644501035295237</v>
      </c>
      <c r="AV18" s="32">
        <v>1782.3</v>
      </c>
      <c r="AW18" s="27">
        <v>15.4</v>
      </c>
      <c r="AX18" s="2">
        <f t="shared" si="18"/>
        <v>0.8640520675531618</v>
      </c>
      <c r="AY18" s="31">
        <v>1700.7</v>
      </c>
      <c r="AZ18" s="27">
        <v>15.4</v>
      </c>
      <c r="BA18" s="2">
        <f t="shared" si="3"/>
        <v>0.9055094960898454</v>
      </c>
      <c r="BB18" s="23">
        <v>2982.6</v>
      </c>
      <c r="BC18" s="30">
        <v>0</v>
      </c>
      <c r="BD18" s="2">
        <f t="shared" si="19"/>
        <v>0</v>
      </c>
      <c r="BE18" s="31">
        <v>1192.2</v>
      </c>
      <c r="BF18" s="30">
        <v>22.9</v>
      </c>
      <c r="BG18" s="2">
        <f t="shared" si="20"/>
        <v>1.920818654588156</v>
      </c>
      <c r="BH18" s="31">
        <v>10618</v>
      </c>
      <c r="BI18" s="28">
        <v>129.2</v>
      </c>
      <c r="BJ18" s="2">
        <f t="shared" si="21"/>
        <v>1.2168016575626293</v>
      </c>
      <c r="BK18" s="29">
        <f t="shared" si="4"/>
        <v>0</v>
      </c>
      <c r="BL18" s="17">
        <f t="shared" si="22"/>
        <v>296.6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3908.2999999999997</v>
      </c>
      <c r="D19" s="22">
        <f t="shared" si="1"/>
        <v>252.29999999999998</v>
      </c>
      <c r="E19" s="2">
        <f t="shared" si="5"/>
        <v>6.455492157715631</v>
      </c>
      <c r="F19" s="23">
        <v>1311.6</v>
      </c>
      <c r="G19" s="2">
        <v>80.1</v>
      </c>
      <c r="H19" s="2">
        <f t="shared" si="6"/>
        <v>6.10704483074108</v>
      </c>
      <c r="I19" s="23">
        <v>39</v>
      </c>
      <c r="J19" s="2">
        <v>0.8</v>
      </c>
      <c r="K19" s="2">
        <f t="shared" si="2"/>
        <v>2.051282051282051</v>
      </c>
      <c r="L19" s="23">
        <v>1.6</v>
      </c>
      <c r="M19" s="2">
        <v>0</v>
      </c>
      <c r="N19" s="2">
        <f t="shared" si="7"/>
        <v>0</v>
      </c>
      <c r="O19" s="23">
        <v>69</v>
      </c>
      <c r="P19" s="2">
        <v>0.7</v>
      </c>
      <c r="Q19" s="2">
        <f t="shared" si="8"/>
        <v>1.0144927536231882</v>
      </c>
      <c r="R19" s="25">
        <v>306</v>
      </c>
      <c r="S19" s="2">
        <v>8.3</v>
      </c>
      <c r="T19" s="2">
        <f t="shared" si="24"/>
        <v>2.712418300653595</v>
      </c>
      <c r="U19" s="25"/>
      <c r="V19" s="2"/>
      <c r="W19" s="2" t="e">
        <f t="shared" si="9"/>
        <v>#DIV/0!</v>
      </c>
      <c r="X19" s="25">
        <v>200</v>
      </c>
      <c r="Y19" s="2">
        <v>4.7</v>
      </c>
      <c r="Z19" s="2">
        <f t="shared" si="10"/>
        <v>2.35</v>
      </c>
      <c r="AA19" s="25">
        <v>5.3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3">
        <v>0</v>
      </c>
      <c r="AH19" s="2">
        <v>0</v>
      </c>
      <c r="AI19" s="2" t="e">
        <f t="shared" si="13"/>
        <v>#DIV/0!</v>
      </c>
      <c r="AJ19" s="25">
        <v>2596.7</v>
      </c>
      <c r="AK19" s="27">
        <v>172.2</v>
      </c>
      <c r="AL19" s="2">
        <f t="shared" si="14"/>
        <v>6.63149381907806</v>
      </c>
      <c r="AM19" s="25">
        <v>1194.2</v>
      </c>
      <c r="AN19" s="27">
        <v>99.5</v>
      </c>
      <c r="AO19" s="2">
        <f t="shared" si="15"/>
        <v>8.33193769887791</v>
      </c>
      <c r="AP19" s="25">
        <v>782.2</v>
      </c>
      <c r="AQ19" s="27">
        <v>65.2</v>
      </c>
      <c r="AR19" s="2">
        <f t="shared" si="16"/>
        <v>8.335464075683968</v>
      </c>
      <c r="AS19" s="23">
        <v>3908.3</v>
      </c>
      <c r="AT19" s="28">
        <v>211.6</v>
      </c>
      <c r="AU19" s="2">
        <f t="shared" si="17"/>
        <v>5.41411867052171</v>
      </c>
      <c r="AV19" s="32">
        <v>1119.2</v>
      </c>
      <c r="AW19" s="27">
        <v>34.7</v>
      </c>
      <c r="AX19" s="2">
        <f t="shared" si="18"/>
        <v>3.100428877769836</v>
      </c>
      <c r="AY19" s="31">
        <v>1068</v>
      </c>
      <c r="AZ19" s="27">
        <v>34.7</v>
      </c>
      <c r="BA19" s="2">
        <f t="shared" si="3"/>
        <v>3.2490636704119855</v>
      </c>
      <c r="BB19" s="23">
        <v>918.2</v>
      </c>
      <c r="BC19" s="30">
        <v>0</v>
      </c>
      <c r="BD19" s="2">
        <f t="shared" si="19"/>
        <v>0</v>
      </c>
      <c r="BE19" s="31">
        <v>571.5</v>
      </c>
      <c r="BF19" s="30">
        <v>79</v>
      </c>
      <c r="BG19" s="2">
        <f t="shared" si="20"/>
        <v>13.823272090988626</v>
      </c>
      <c r="BH19" s="31">
        <v>1207</v>
      </c>
      <c r="BI19" s="28">
        <v>95.9</v>
      </c>
      <c r="BJ19" s="2">
        <f t="shared" si="21"/>
        <v>7.945318972659486</v>
      </c>
      <c r="BK19" s="29">
        <f t="shared" si="4"/>
        <v>0</v>
      </c>
      <c r="BL19" s="17">
        <f t="shared" si="22"/>
        <v>40.69999999999999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3402.2</v>
      </c>
      <c r="D20" s="22">
        <f t="shared" si="1"/>
        <v>229.8</v>
      </c>
      <c r="E20" s="2">
        <f t="shared" si="5"/>
        <v>6.754453000999354</v>
      </c>
      <c r="F20" s="23">
        <v>1174.8</v>
      </c>
      <c r="G20" s="2">
        <v>81.2</v>
      </c>
      <c r="H20" s="2">
        <f t="shared" si="6"/>
        <v>6.911814776983317</v>
      </c>
      <c r="I20" s="23">
        <v>9.7</v>
      </c>
      <c r="J20" s="2">
        <v>0.4</v>
      </c>
      <c r="K20" s="2">
        <f t="shared" si="2"/>
        <v>4.123711340206186</v>
      </c>
      <c r="L20" s="23">
        <v>0.9</v>
      </c>
      <c r="M20" s="2">
        <v>0.5</v>
      </c>
      <c r="N20" s="2">
        <f t="shared" si="7"/>
        <v>55.55555555555556</v>
      </c>
      <c r="O20" s="23">
        <v>143</v>
      </c>
      <c r="P20" s="2">
        <v>1.6</v>
      </c>
      <c r="Q20" s="2">
        <f t="shared" si="8"/>
        <v>1.118881118881119</v>
      </c>
      <c r="R20" s="25">
        <v>352</v>
      </c>
      <c r="S20" s="2">
        <v>16.4</v>
      </c>
      <c r="T20" s="2">
        <f t="shared" si="24"/>
        <v>4.659090909090908</v>
      </c>
      <c r="U20" s="25"/>
      <c r="V20" s="2"/>
      <c r="W20" s="2" t="e">
        <f t="shared" si="9"/>
        <v>#DIV/0!</v>
      </c>
      <c r="X20" s="25">
        <v>21.1</v>
      </c>
      <c r="Y20" s="2">
        <v>0</v>
      </c>
      <c r="Z20" s="2">
        <f t="shared" si="10"/>
        <v>0</v>
      </c>
      <c r="AA20" s="25">
        <v>27.7</v>
      </c>
      <c r="AB20" s="2">
        <v>2.3</v>
      </c>
      <c r="AC20" s="2">
        <f t="shared" si="11"/>
        <v>8.303249097472925</v>
      </c>
      <c r="AD20" s="2"/>
      <c r="AE20" s="2"/>
      <c r="AF20" s="2" t="e">
        <f t="shared" si="12"/>
        <v>#DIV/0!</v>
      </c>
      <c r="AG20" s="23">
        <v>0</v>
      </c>
      <c r="AH20" s="2">
        <v>0</v>
      </c>
      <c r="AI20" s="2" t="e">
        <f t="shared" si="13"/>
        <v>#DIV/0!</v>
      </c>
      <c r="AJ20" s="25">
        <v>2227.4</v>
      </c>
      <c r="AK20" s="27">
        <v>148.6</v>
      </c>
      <c r="AL20" s="2">
        <f t="shared" si="14"/>
        <v>6.67145550866481</v>
      </c>
      <c r="AM20" s="25">
        <v>1542.3</v>
      </c>
      <c r="AN20" s="27">
        <v>128.5</v>
      </c>
      <c r="AO20" s="2">
        <f t="shared" si="15"/>
        <v>8.331712377617844</v>
      </c>
      <c r="AP20" s="25">
        <v>151.9</v>
      </c>
      <c r="AQ20" s="27">
        <v>12.6</v>
      </c>
      <c r="AR20" s="2">
        <f t="shared" si="16"/>
        <v>8.294930875576036</v>
      </c>
      <c r="AS20" s="23">
        <v>3552.1</v>
      </c>
      <c r="AT20" s="28">
        <v>126</v>
      </c>
      <c r="AU20" s="2">
        <f t="shared" si="17"/>
        <v>3.5471974325047158</v>
      </c>
      <c r="AV20" s="32">
        <v>1269.3</v>
      </c>
      <c r="AW20" s="27">
        <v>77.1</v>
      </c>
      <c r="AX20" s="2">
        <f t="shared" si="18"/>
        <v>6.074214133774522</v>
      </c>
      <c r="AY20" s="31">
        <v>1216.7</v>
      </c>
      <c r="AZ20" s="27">
        <v>77.1</v>
      </c>
      <c r="BA20" s="2">
        <f t="shared" si="3"/>
        <v>6.336812690063286</v>
      </c>
      <c r="BB20" s="23">
        <v>893.2</v>
      </c>
      <c r="BC20" s="30">
        <v>0</v>
      </c>
      <c r="BD20" s="2">
        <f t="shared" si="19"/>
        <v>0</v>
      </c>
      <c r="BE20" s="31">
        <v>407</v>
      </c>
      <c r="BF20" s="30">
        <v>36.9</v>
      </c>
      <c r="BG20" s="2">
        <f t="shared" si="20"/>
        <v>9.066339066339065</v>
      </c>
      <c r="BH20" s="31">
        <v>893.1</v>
      </c>
      <c r="BI20" s="28">
        <v>10</v>
      </c>
      <c r="BJ20" s="2">
        <f t="shared" si="21"/>
        <v>1.1196954428395476</v>
      </c>
      <c r="BK20" s="29">
        <f t="shared" si="4"/>
        <v>-149.9000000000001</v>
      </c>
      <c r="BL20" s="17">
        <f t="shared" si="22"/>
        <v>103.80000000000001</v>
      </c>
      <c r="BM20" s="2">
        <f t="shared" si="23"/>
        <v>-69.24616410940624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5923.400000000001</v>
      </c>
      <c r="D21" s="22">
        <f t="shared" si="1"/>
        <v>339.20000000000005</v>
      </c>
      <c r="E21" s="2">
        <f t="shared" si="5"/>
        <v>5.726440895431678</v>
      </c>
      <c r="F21" s="23">
        <v>1741.8</v>
      </c>
      <c r="G21" s="2">
        <v>72.6</v>
      </c>
      <c r="H21" s="2">
        <f t="shared" si="6"/>
        <v>4.168101963486049</v>
      </c>
      <c r="I21" s="23">
        <v>56.7</v>
      </c>
      <c r="J21" s="2">
        <v>6.1</v>
      </c>
      <c r="K21" s="2">
        <f t="shared" si="2"/>
        <v>10.758377425044092</v>
      </c>
      <c r="L21" s="23">
        <v>4</v>
      </c>
      <c r="M21" s="2">
        <v>0.2</v>
      </c>
      <c r="N21" s="2">
        <f t="shared" si="7"/>
        <v>5</v>
      </c>
      <c r="O21" s="23">
        <v>237</v>
      </c>
      <c r="P21" s="2">
        <v>0.3</v>
      </c>
      <c r="Q21" s="2">
        <f t="shared" si="8"/>
        <v>0.12658227848101267</v>
      </c>
      <c r="R21" s="25">
        <v>818</v>
      </c>
      <c r="S21" s="2">
        <v>18.4</v>
      </c>
      <c r="T21" s="2">
        <f t="shared" si="24"/>
        <v>2.2493887530562344</v>
      </c>
      <c r="U21" s="25"/>
      <c r="V21" s="2"/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38.9</v>
      </c>
      <c r="AB21" s="2">
        <v>3.2</v>
      </c>
      <c r="AC21" s="2">
        <f t="shared" si="11"/>
        <v>8.226221079691518</v>
      </c>
      <c r="AD21" s="2"/>
      <c r="AE21" s="2"/>
      <c r="AF21" s="2" t="e">
        <f t="shared" si="12"/>
        <v>#DIV/0!</v>
      </c>
      <c r="AG21" s="23">
        <v>0</v>
      </c>
      <c r="AH21" s="2">
        <v>0</v>
      </c>
      <c r="AI21" s="2" t="e">
        <f t="shared" si="13"/>
        <v>#DIV/0!</v>
      </c>
      <c r="AJ21" s="25">
        <v>4181.6</v>
      </c>
      <c r="AK21" s="27">
        <v>266.6</v>
      </c>
      <c r="AL21" s="2">
        <f t="shared" si="14"/>
        <v>6.375550028697149</v>
      </c>
      <c r="AM21" s="25">
        <v>2629.3</v>
      </c>
      <c r="AN21" s="27">
        <v>219.1</v>
      </c>
      <c r="AO21" s="2">
        <f t="shared" si="15"/>
        <v>8.333016392195642</v>
      </c>
      <c r="AP21" s="25">
        <v>0</v>
      </c>
      <c r="AQ21" s="27">
        <v>0</v>
      </c>
      <c r="AR21" s="2" t="e">
        <f t="shared" si="16"/>
        <v>#DIV/0!</v>
      </c>
      <c r="AS21" s="23">
        <v>5923.4</v>
      </c>
      <c r="AT21" s="28">
        <v>109.3</v>
      </c>
      <c r="AU21" s="2">
        <f t="shared" si="17"/>
        <v>1.8452240267413984</v>
      </c>
      <c r="AV21" s="32">
        <v>1417.5</v>
      </c>
      <c r="AW21" s="27">
        <v>33</v>
      </c>
      <c r="AX21" s="2">
        <f t="shared" si="18"/>
        <v>2.328042328042328</v>
      </c>
      <c r="AY21" s="31">
        <v>1352.6</v>
      </c>
      <c r="AZ21" s="27">
        <v>33</v>
      </c>
      <c r="BA21" s="2">
        <f t="shared" si="3"/>
        <v>2.4397456749963036</v>
      </c>
      <c r="BB21" s="23">
        <v>1362.2</v>
      </c>
      <c r="BC21" s="30">
        <v>0</v>
      </c>
      <c r="BD21" s="2">
        <f t="shared" si="19"/>
        <v>0</v>
      </c>
      <c r="BE21" s="31">
        <v>2080</v>
      </c>
      <c r="BF21" s="30">
        <v>0</v>
      </c>
      <c r="BG21" s="2">
        <f t="shared" si="20"/>
        <v>0</v>
      </c>
      <c r="BH21" s="31">
        <v>969.4</v>
      </c>
      <c r="BI21" s="28">
        <v>74.3</v>
      </c>
      <c r="BJ21" s="2">
        <f t="shared" si="21"/>
        <v>7.664534763771405</v>
      </c>
      <c r="BK21" s="29">
        <f t="shared" si="4"/>
        <v>0</v>
      </c>
      <c r="BL21" s="17">
        <f t="shared" si="22"/>
        <v>229.90000000000003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6788.5</v>
      </c>
      <c r="D22" s="22">
        <f t="shared" si="1"/>
        <v>268.9</v>
      </c>
      <c r="E22" s="2">
        <f t="shared" si="5"/>
        <v>3.9611107019223684</v>
      </c>
      <c r="F22" s="23">
        <v>2699.7</v>
      </c>
      <c r="G22" s="2">
        <v>122.3</v>
      </c>
      <c r="H22" s="2">
        <f t="shared" si="6"/>
        <v>4.530132977738267</v>
      </c>
      <c r="I22" s="23">
        <v>273.8</v>
      </c>
      <c r="J22" s="2">
        <v>24.5</v>
      </c>
      <c r="K22" s="2">
        <f t="shared" si="2"/>
        <v>8.948137326515706</v>
      </c>
      <c r="L22" s="23">
        <v>0</v>
      </c>
      <c r="M22" s="2">
        <v>0</v>
      </c>
      <c r="N22" s="2" t="e">
        <f t="shared" si="7"/>
        <v>#DIV/0!</v>
      </c>
      <c r="O22" s="23">
        <v>166</v>
      </c>
      <c r="P22" s="2">
        <v>1.4</v>
      </c>
      <c r="Q22" s="2">
        <f t="shared" si="8"/>
        <v>0.8433734939759037</v>
      </c>
      <c r="R22" s="25">
        <v>926</v>
      </c>
      <c r="S22" s="2">
        <v>26.3</v>
      </c>
      <c r="T22" s="2">
        <f t="shared" si="24"/>
        <v>2.840172786177106</v>
      </c>
      <c r="U22" s="25"/>
      <c r="V22" s="2"/>
      <c r="W22" s="2" t="e">
        <f t="shared" si="9"/>
        <v>#DIV/0!</v>
      </c>
      <c r="X22" s="25">
        <v>362.3</v>
      </c>
      <c r="Y22" s="2">
        <v>22.3</v>
      </c>
      <c r="Z22" s="2">
        <f t="shared" si="10"/>
        <v>6.155120066243445</v>
      </c>
      <c r="AA22" s="25">
        <v>27.4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3">
        <v>76.2</v>
      </c>
      <c r="AH22" s="2">
        <v>0</v>
      </c>
      <c r="AI22" s="2">
        <f t="shared" si="13"/>
        <v>0</v>
      </c>
      <c r="AJ22" s="25">
        <v>4088.8</v>
      </c>
      <c r="AK22" s="27">
        <v>146.6</v>
      </c>
      <c r="AL22" s="2">
        <f t="shared" si="14"/>
        <v>3.5854040305224024</v>
      </c>
      <c r="AM22" s="25">
        <v>1669.3</v>
      </c>
      <c r="AN22" s="27">
        <v>139.1</v>
      </c>
      <c r="AO22" s="2">
        <f t="shared" si="15"/>
        <v>8.332834122087101</v>
      </c>
      <c r="AP22" s="25">
        <v>0</v>
      </c>
      <c r="AQ22" s="27">
        <v>0</v>
      </c>
      <c r="AR22" s="2" t="e">
        <f t="shared" si="16"/>
        <v>#DIV/0!</v>
      </c>
      <c r="AS22" s="23">
        <v>6788.5</v>
      </c>
      <c r="AT22" s="28">
        <v>223.5</v>
      </c>
      <c r="AU22" s="2">
        <f t="shared" si="17"/>
        <v>3.2923326213449213</v>
      </c>
      <c r="AV22" s="32">
        <v>1544.1</v>
      </c>
      <c r="AW22" s="27">
        <v>20.2</v>
      </c>
      <c r="AX22" s="2">
        <f t="shared" si="18"/>
        <v>1.3082054271096433</v>
      </c>
      <c r="AY22" s="31">
        <v>1477.2</v>
      </c>
      <c r="AZ22" s="27">
        <v>20.2</v>
      </c>
      <c r="BA22" s="2">
        <f t="shared" si="3"/>
        <v>1.3674519360953155</v>
      </c>
      <c r="BB22" s="23">
        <v>2865.5</v>
      </c>
      <c r="BC22" s="30">
        <v>0</v>
      </c>
      <c r="BD22" s="2">
        <f t="shared" si="19"/>
        <v>0</v>
      </c>
      <c r="BE22" s="31">
        <v>461.8</v>
      </c>
      <c r="BF22" s="30">
        <v>31</v>
      </c>
      <c r="BG22" s="2">
        <f t="shared" si="20"/>
        <v>6.7128627111303585</v>
      </c>
      <c r="BH22" s="31">
        <v>1822.8</v>
      </c>
      <c r="BI22" s="28">
        <v>170.3</v>
      </c>
      <c r="BJ22" s="2">
        <f t="shared" si="21"/>
        <v>9.34276936581084</v>
      </c>
      <c r="BK22" s="29">
        <f t="shared" si="4"/>
        <v>0</v>
      </c>
      <c r="BL22" s="17">
        <f t="shared" si="22"/>
        <v>45.39999999999998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4070.7999999999997</v>
      </c>
      <c r="D23" s="22">
        <f t="shared" si="1"/>
        <v>221</v>
      </c>
      <c r="E23" s="2">
        <f t="shared" si="5"/>
        <v>5.428908322688415</v>
      </c>
      <c r="F23" s="23">
        <v>2142.2</v>
      </c>
      <c r="G23" s="2">
        <v>105.7</v>
      </c>
      <c r="H23" s="2">
        <f t="shared" si="6"/>
        <v>4.9341798151433105</v>
      </c>
      <c r="I23" s="23">
        <v>56</v>
      </c>
      <c r="J23" s="2">
        <v>2.6</v>
      </c>
      <c r="K23" s="2">
        <f t="shared" si="2"/>
        <v>4.642857142857143</v>
      </c>
      <c r="L23" s="23">
        <v>58.7</v>
      </c>
      <c r="M23" s="2">
        <v>0</v>
      </c>
      <c r="N23" s="2">
        <f t="shared" si="7"/>
        <v>0</v>
      </c>
      <c r="O23" s="23">
        <v>104</v>
      </c>
      <c r="P23" s="2">
        <v>4</v>
      </c>
      <c r="Q23" s="2">
        <f t="shared" si="8"/>
        <v>3.8461538461538463</v>
      </c>
      <c r="R23" s="25">
        <v>401</v>
      </c>
      <c r="S23" s="2">
        <v>6.1</v>
      </c>
      <c r="T23" s="2">
        <f t="shared" si="24"/>
        <v>1.5211970074812966</v>
      </c>
      <c r="U23" s="25"/>
      <c r="V23" s="2"/>
      <c r="W23" s="2" t="e">
        <f t="shared" si="9"/>
        <v>#DIV/0!</v>
      </c>
      <c r="X23" s="25">
        <v>490</v>
      </c>
      <c r="Y23" s="2">
        <v>30.7</v>
      </c>
      <c r="Z23" s="2">
        <f t="shared" si="10"/>
        <v>6.26530612244898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>
        <v>0</v>
      </c>
      <c r="AH23" s="2">
        <v>0</v>
      </c>
      <c r="AI23" s="2" t="e">
        <f t="shared" si="13"/>
        <v>#DIV/0!</v>
      </c>
      <c r="AJ23" s="25">
        <v>1928.6</v>
      </c>
      <c r="AK23" s="27">
        <v>115.3</v>
      </c>
      <c r="AL23" s="2">
        <f t="shared" si="14"/>
        <v>5.978429949185938</v>
      </c>
      <c r="AM23" s="25">
        <v>1166.4</v>
      </c>
      <c r="AN23" s="27">
        <v>97.2</v>
      </c>
      <c r="AO23" s="2">
        <f t="shared" si="15"/>
        <v>8.333333333333332</v>
      </c>
      <c r="AP23" s="25">
        <v>127.7</v>
      </c>
      <c r="AQ23" s="27">
        <v>10.6</v>
      </c>
      <c r="AR23" s="2">
        <f t="shared" si="16"/>
        <v>8.300704776820673</v>
      </c>
      <c r="AS23" s="23">
        <v>4070.8</v>
      </c>
      <c r="AT23" s="28">
        <v>99.1</v>
      </c>
      <c r="AU23" s="2">
        <f t="shared" si="17"/>
        <v>2.434410926599194</v>
      </c>
      <c r="AV23" s="32">
        <v>1390</v>
      </c>
      <c r="AW23" s="27">
        <v>29.5</v>
      </c>
      <c r="AX23" s="2">
        <f t="shared" si="18"/>
        <v>2.1223021582733814</v>
      </c>
      <c r="AY23" s="31">
        <v>1347.3</v>
      </c>
      <c r="AZ23" s="27">
        <v>29.5</v>
      </c>
      <c r="BA23" s="2">
        <f t="shared" si="3"/>
        <v>2.1895643138128107</v>
      </c>
      <c r="BB23" s="23">
        <v>945.8</v>
      </c>
      <c r="BC23" s="30">
        <v>0</v>
      </c>
      <c r="BD23" s="2">
        <f t="shared" si="19"/>
        <v>0</v>
      </c>
      <c r="BE23" s="31">
        <v>667.3</v>
      </c>
      <c r="BF23" s="30">
        <v>8.9</v>
      </c>
      <c r="BG23" s="2">
        <f t="shared" si="20"/>
        <v>1.3337329536939908</v>
      </c>
      <c r="BH23" s="31">
        <v>974.1</v>
      </c>
      <c r="BI23" s="28">
        <v>58.8</v>
      </c>
      <c r="BJ23" s="2">
        <f t="shared" si="21"/>
        <v>6.036341238065907</v>
      </c>
      <c r="BK23" s="29">
        <f t="shared" si="4"/>
        <v>0</v>
      </c>
      <c r="BL23" s="17">
        <f t="shared" si="22"/>
        <v>121.9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61174.5</v>
      </c>
      <c r="D24" s="22">
        <f t="shared" si="1"/>
        <v>2180.9</v>
      </c>
      <c r="E24" s="2">
        <f t="shared" si="5"/>
        <v>3.565047527973257</v>
      </c>
      <c r="F24" s="23">
        <v>41027.8</v>
      </c>
      <c r="G24" s="2">
        <v>1963.6</v>
      </c>
      <c r="H24" s="2">
        <f t="shared" si="6"/>
        <v>4.786023135532492</v>
      </c>
      <c r="I24" s="23">
        <v>20389</v>
      </c>
      <c r="J24" s="2">
        <v>975.6</v>
      </c>
      <c r="K24" s="2">
        <f t="shared" si="2"/>
        <v>4.784933052135956</v>
      </c>
      <c r="L24" s="23">
        <v>3.7</v>
      </c>
      <c r="M24" s="2">
        <v>0.2</v>
      </c>
      <c r="N24" s="2">
        <f t="shared" si="7"/>
        <v>5.405405405405405</v>
      </c>
      <c r="O24" s="23">
        <v>2742</v>
      </c>
      <c r="P24" s="2">
        <v>21.5</v>
      </c>
      <c r="Q24" s="2">
        <f t="shared" si="8"/>
        <v>0.7840991976659374</v>
      </c>
      <c r="R24" s="25">
        <v>8200</v>
      </c>
      <c r="S24" s="2">
        <v>682.7</v>
      </c>
      <c r="T24" s="2">
        <f t="shared" si="24"/>
        <v>8.325609756097561</v>
      </c>
      <c r="U24" s="25">
        <v>2000</v>
      </c>
      <c r="V24" s="2">
        <v>51.3</v>
      </c>
      <c r="W24" s="2">
        <f t="shared" si="9"/>
        <v>2.565</v>
      </c>
      <c r="X24" s="25">
        <v>2600</v>
      </c>
      <c r="Y24" s="2">
        <v>50.9</v>
      </c>
      <c r="Z24" s="2">
        <f t="shared" si="10"/>
        <v>1.9576923076923074</v>
      </c>
      <c r="AA24" s="25">
        <v>1073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>
        <v>367.6</v>
      </c>
      <c r="AH24" s="2">
        <v>53.1</v>
      </c>
      <c r="AI24" s="2">
        <f t="shared" si="13"/>
        <v>14.44504896626768</v>
      </c>
      <c r="AJ24" s="25">
        <v>20146.7</v>
      </c>
      <c r="AK24" s="27">
        <v>217.3</v>
      </c>
      <c r="AL24" s="2">
        <f t="shared" si="14"/>
        <v>1.0785885529640091</v>
      </c>
      <c r="AM24" s="25">
        <v>2607.9</v>
      </c>
      <c r="AN24" s="27">
        <v>217.3</v>
      </c>
      <c r="AO24" s="2">
        <f t="shared" si="15"/>
        <v>8.332374707619158</v>
      </c>
      <c r="AP24" s="25">
        <v>0</v>
      </c>
      <c r="AQ24" s="27">
        <v>0</v>
      </c>
      <c r="AR24" s="2" t="e">
        <f t="shared" si="16"/>
        <v>#DIV/0!</v>
      </c>
      <c r="AS24" s="23">
        <v>61174.5</v>
      </c>
      <c r="AT24" s="28">
        <v>511.5</v>
      </c>
      <c r="AU24" s="2">
        <f t="shared" si="17"/>
        <v>0.8361327023514701</v>
      </c>
      <c r="AV24" s="32">
        <v>4092.7</v>
      </c>
      <c r="AW24" s="27">
        <v>213.2</v>
      </c>
      <c r="AX24" s="2">
        <f t="shared" si="18"/>
        <v>5.209275050700027</v>
      </c>
      <c r="AY24" s="31">
        <v>2898.3</v>
      </c>
      <c r="AZ24" s="27">
        <v>213.2</v>
      </c>
      <c r="BA24" s="2">
        <f t="shared" si="3"/>
        <v>7.356036297139703</v>
      </c>
      <c r="BB24" s="23">
        <v>12465.7</v>
      </c>
      <c r="BC24" s="30">
        <v>0</v>
      </c>
      <c r="BD24" s="2">
        <f t="shared" si="19"/>
        <v>0</v>
      </c>
      <c r="BE24" s="31">
        <v>37168</v>
      </c>
      <c r="BF24" s="30">
        <v>223.4</v>
      </c>
      <c r="BG24" s="2">
        <f t="shared" si="20"/>
        <v>0.6010546706844598</v>
      </c>
      <c r="BH24" s="31">
        <v>5969.3</v>
      </c>
      <c r="BI24" s="28">
        <v>75</v>
      </c>
      <c r="BJ24" s="2">
        <f t="shared" si="21"/>
        <v>1.2564287269864138</v>
      </c>
      <c r="BK24" s="29">
        <f t="shared" si="4"/>
        <v>0</v>
      </c>
      <c r="BL24" s="17">
        <f t="shared" si="22"/>
        <v>1669.4</v>
      </c>
      <c r="BM24" s="2" t="e">
        <f t="shared" si="23"/>
        <v>#DIV/0!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4295.1</v>
      </c>
      <c r="D25" s="22">
        <f t="shared" si="1"/>
        <v>223.39999999999998</v>
      </c>
      <c r="E25" s="2">
        <f t="shared" si="5"/>
        <v>5.201275872505877</v>
      </c>
      <c r="F25" s="23">
        <v>1949.6</v>
      </c>
      <c r="G25" s="2">
        <v>81.2</v>
      </c>
      <c r="H25" s="2">
        <f t="shared" si="6"/>
        <v>4.164956914238819</v>
      </c>
      <c r="I25" s="23">
        <v>65.2</v>
      </c>
      <c r="J25" s="2">
        <v>3.8</v>
      </c>
      <c r="K25" s="2">
        <f t="shared" si="2"/>
        <v>5.828220858895705</v>
      </c>
      <c r="L25" s="23">
        <v>1.7</v>
      </c>
      <c r="M25" s="2">
        <v>0</v>
      </c>
      <c r="N25" s="2">
        <f t="shared" si="7"/>
        <v>0</v>
      </c>
      <c r="O25" s="23">
        <v>207</v>
      </c>
      <c r="P25" s="2">
        <v>0.2</v>
      </c>
      <c r="Q25" s="2">
        <f t="shared" si="8"/>
        <v>0.09661835748792272</v>
      </c>
      <c r="R25" s="25">
        <v>624</v>
      </c>
      <c r="S25" s="2">
        <v>6.6</v>
      </c>
      <c r="T25" s="2">
        <f t="shared" si="24"/>
        <v>1.0576923076923075</v>
      </c>
      <c r="U25" s="25"/>
      <c r="V25" s="2"/>
      <c r="W25" s="2" t="e">
        <f t="shared" si="9"/>
        <v>#DIV/0!</v>
      </c>
      <c r="X25" s="25">
        <v>197.4</v>
      </c>
      <c r="Y25" s="2">
        <v>19.2</v>
      </c>
      <c r="Z25" s="2">
        <f t="shared" si="10"/>
        <v>9.72644376899696</v>
      </c>
      <c r="AA25" s="25">
        <v>17.3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3">
        <v>62.5</v>
      </c>
      <c r="AH25" s="2">
        <v>0</v>
      </c>
      <c r="AI25" s="2">
        <f t="shared" si="13"/>
        <v>0</v>
      </c>
      <c r="AJ25" s="25">
        <v>2345.5</v>
      </c>
      <c r="AK25" s="27">
        <v>142.2</v>
      </c>
      <c r="AL25" s="2">
        <f t="shared" si="14"/>
        <v>6.062673204007673</v>
      </c>
      <c r="AM25" s="25">
        <v>1207.6</v>
      </c>
      <c r="AN25" s="27">
        <v>100.6</v>
      </c>
      <c r="AO25" s="2">
        <f t="shared" si="15"/>
        <v>8.330573037429613</v>
      </c>
      <c r="AP25" s="25">
        <v>409.1</v>
      </c>
      <c r="AQ25" s="27">
        <v>34.1</v>
      </c>
      <c r="AR25" s="2">
        <f t="shared" si="16"/>
        <v>8.335370325103888</v>
      </c>
      <c r="AS25" s="23">
        <v>4295.1</v>
      </c>
      <c r="AT25" s="28">
        <v>234.4</v>
      </c>
      <c r="AU25" s="2">
        <f t="shared" si="17"/>
        <v>5.457381667481549</v>
      </c>
      <c r="AV25" s="32">
        <v>1321.7</v>
      </c>
      <c r="AW25" s="27">
        <v>53.3</v>
      </c>
      <c r="AX25" s="2">
        <f t="shared" si="18"/>
        <v>4.032685178179617</v>
      </c>
      <c r="AY25" s="31">
        <v>1267.6</v>
      </c>
      <c r="AZ25" s="27">
        <v>53.3</v>
      </c>
      <c r="BA25" s="2">
        <f t="shared" si="3"/>
        <v>4.20479646576207</v>
      </c>
      <c r="BB25" s="23">
        <v>1107.5</v>
      </c>
      <c r="BC25" s="30">
        <v>0</v>
      </c>
      <c r="BD25" s="2">
        <f t="shared" si="19"/>
        <v>0</v>
      </c>
      <c r="BE25" s="31">
        <v>487.4</v>
      </c>
      <c r="BF25" s="30">
        <v>8.5</v>
      </c>
      <c r="BG25" s="2">
        <f t="shared" si="20"/>
        <v>1.7439474764054168</v>
      </c>
      <c r="BH25" s="31">
        <v>1282.8</v>
      </c>
      <c r="BI25" s="28">
        <v>170.6</v>
      </c>
      <c r="BJ25" s="2">
        <f t="shared" si="21"/>
        <v>13.299033364515122</v>
      </c>
      <c r="BK25" s="29">
        <f t="shared" si="4"/>
        <v>0</v>
      </c>
      <c r="BL25" s="17">
        <f t="shared" si="22"/>
        <v>-11.000000000000028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7931</v>
      </c>
      <c r="D26" s="22">
        <f t="shared" si="1"/>
        <v>331.1</v>
      </c>
      <c r="E26" s="2">
        <f t="shared" si="5"/>
        <v>4.174757281553399</v>
      </c>
      <c r="F26" s="23">
        <v>2075.9</v>
      </c>
      <c r="G26" s="2">
        <v>10.3</v>
      </c>
      <c r="H26" s="2">
        <f t="shared" si="6"/>
        <v>0.49617033575798447</v>
      </c>
      <c r="I26" s="23">
        <v>802.7</v>
      </c>
      <c r="J26" s="2">
        <v>73.1</v>
      </c>
      <c r="K26" s="2">
        <f t="shared" si="2"/>
        <v>9.10676466924131</v>
      </c>
      <c r="L26" s="23">
        <v>15.2</v>
      </c>
      <c r="M26" s="2">
        <v>0</v>
      </c>
      <c r="N26" s="2">
        <f t="shared" si="7"/>
        <v>0</v>
      </c>
      <c r="O26" s="23">
        <v>336</v>
      </c>
      <c r="P26" s="2">
        <v>3.2</v>
      </c>
      <c r="Q26" s="2">
        <f t="shared" si="8"/>
        <v>0.9523809523809524</v>
      </c>
      <c r="R26" s="25">
        <v>529</v>
      </c>
      <c r="S26" s="2">
        <v>-103.1</v>
      </c>
      <c r="T26" s="2">
        <f t="shared" si="24"/>
        <v>-19.489603024574667</v>
      </c>
      <c r="U26" s="25"/>
      <c r="V26" s="2"/>
      <c r="W26" s="2" t="e">
        <f t="shared" si="9"/>
        <v>#DIV/0!</v>
      </c>
      <c r="X26" s="25">
        <v>13.8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>
        <v>11.4</v>
      </c>
      <c r="AH26" s="2">
        <v>8.5</v>
      </c>
      <c r="AI26" s="2">
        <f t="shared" si="13"/>
        <v>74.56140350877193</v>
      </c>
      <c r="AJ26" s="25">
        <v>5855.1</v>
      </c>
      <c r="AK26" s="27">
        <v>320.8</v>
      </c>
      <c r="AL26" s="2">
        <f t="shared" si="14"/>
        <v>5.478984133490461</v>
      </c>
      <c r="AM26" s="25">
        <v>3670</v>
      </c>
      <c r="AN26" s="27">
        <v>305.8</v>
      </c>
      <c r="AO26" s="2">
        <f t="shared" si="15"/>
        <v>8.332425068119893</v>
      </c>
      <c r="AP26" s="25">
        <v>0</v>
      </c>
      <c r="AQ26" s="27">
        <v>0</v>
      </c>
      <c r="AR26" s="2" t="e">
        <f t="shared" si="16"/>
        <v>#DIV/0!</v>
      </c>
      <c r="AS26" s="23">
        <v>7931</v>
      </c>
      <c r="AT26" s="28">
        <v>201.4</v>
      </c>
      <c r="AU26" s="2">
        <f t="shared" si="17"/>
        <v>2.5394023452275882</v>
      </c>
      <c r="AV26" s="32">
        <v>1734.7</v>
      </c>
      <c r="AW26" s="27">
        <v>30.7</v>
      </c>
      <c r="AX26" s="2">
        <f t="shared" si="18"/>
        <v>1.7697584596760245</v>
      </c>
      <c r="AY26" s="31">
        <v>1652.9</v>
      </c>
      <c r="AZ26" s="27">
        <v>30.7</v>
      </c>
      <c r="BA26" s="2">
        <f t="shared" si="3"/>
        <v>1.857341641962611</v>
      </c>
      <c r="BB26" s="23">
        <v>2375.4</v>
      </c>
      <c r="BC26" s="30">
        <v>0</v>
      </c>
      <c r="BD26" s="2">
        <f t="shared" si="19"/>
        <v>0</v>
      </c>
      <c r="BE26" s="31">
        <v>1158.2</v>
      </c>
      <c r="BF26" s="30">
        <v>36.7</v>
      </c>
      <c r="BG26" s="2">
        <f t="shared" si="20"/>
        <v>3.168710067345882</v>
      </c>
      <c r="BH26" s="31">
        <v>1491.4</v>
      </c>
      <c r="BI26" s="28">
        <v>124</v>
      </c>
      <c r="BJ26" s="2">
        <f t="shared" si="21"/>
        <v>8.314335523669035</v>
      </c>
      <c r="BK26" s="29">
        <f t="shared" si="4"/>
        <v>0</v>
      </c>
      <c r="BL26" s="17">
        <f t="shared" si="22"/>
        <v>129.70000000000002</v>
      </c>
      <c r="BM26" s="2" t="e">
        <f t="shared" si="23"/>
        <v>#DIV/0!</v>
      </c>
      <c r="BN26" s="8"/>
      <c r="BO26" s="9"/>
    </row>
    <row r="27" spans="1:67" ht="14.25" customHeight="1">
      <c r="A27" s="73" t="s">
        <v>20</v>
      </c>
      <c r="B27" s="74"/>
      <c r="C27" s="22">
        <f>SUM(C10:C26)</f>
        <v>155818</v>
      </c>
      <c r="D27" s="22">
        <f>SUM(D10:D26)</f>
        <v>7191.200000000001</v>
      </c>
      <c r="E27" s="6">
        <f>D27/C27*100</f>
        <v>4.615127905633496</v>
      </c>
      <c r="F27" s="24">
        <f>SUM(F10:F26)</f>
        <v>77040.3</v>
      </c>
      <c r="G27" s="6">
        <f>SUM(G10:G26)</f>
        <v>4085.7999999999997</v>
      </c>
      <c r="H27" s="6">
        <f>G27/F27*100</f>
        <v>5.303458060261966</v>
      </c>
      <c r="I27" s="24">
        <f>SUM(I10:I26)</f>
        <v>24483</v>
      </c>
      <c r="J27" s="6">
        <f>SUM(J10:J26)</f>
        <v>1278.8</v>
      </c>
      <c r="K27" s="2">
        <f t="shared" si="2"/>
        <v>5.223216109136953</v>
      </c>
      <c r="L27" s="24">
        <f>SUM(L10:L26)</f>
        <v>238.09999999999997</v>
      </c>
      <c r="M27" s="6">
        <f>SUM(M10:M26)</f>
        <v>0.8999999999999999</v>
      </c>
      <c r="N27" s="6">
        <f>M27/L27*100</f>
        <v>0.377992440151197</v>
      </c>
      <c r="O27" s="24">
        <f>SUM(O10:O26)</f>
        <v>6213</v>
      </c>
      <c r="P27" s="6">
        <f>SUM(P10:P26)</f>
        <v>75.39999999999999</v>
      </c>
      <c r="Q27" s="6">
        <f>P27/O27*100</f>
        <v>1.2135844197650087</v>
      </c>
      <c r="R27" s="24">
        <f>SUM(R10:R26)</f>
        <v>18237</v>
      </c>
      <c r="S27" s="6">
        <f>SUM(S10:S26)</f>
        <v>995.9999999999999</v>
      </c>
      <c r="T27" s="6">
        <f>S27/R27*100</f>
        <v>5.461424576410593</v>
      </c>
      <c r="U27" s="24">
        <f>SUM(U10:U26)</f>
        <v>2000</v>
      </c>
      <c r="V27" s="6">
        <f>SUM(V10:V26)</f>
        <v>51.3</v>
      </c>
      <c r="W27" s="6">
        <f>V27/U27*100</f>
        <v>2.565</v>
      </c>
      <c r="X27" s="24">
        <f>SUM(X10:X26)</f>
        <v>5166.3</v>
      </c>
      <c r="Y27" s="6">
        <f>SUM(Y10:Y26)</f>
        <v>363.9</v>
      </c>
      <c r="Z27" s="6">
        <f>Y27/X27*100</f>
        <v>7.043725683758202</v>
      </c>
      <c r="AA27" s="24">
        <f>SUM(AA10:AA26)</f>
        <v>1358.3</v>
      </c>
      <c r="AB27" s="6">
        <f>SUM(AB10:AB26)</f>
        <v>24.6</v>
      </c>
      <c r="AC27" s="6">
        <f>AB27/AA27*100</f>
        <v>1.8110873886475742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992.3</v>
      </c>
      <c r="AH27" s="6">
        <f>SUM(AH10:AH26)</f>
        <v>77.4</v>
      </c>
      <c r="AI27" s="2">
        <f>AH27/AG27*100</f>
        <v>7.800060465585005</v>
      </c>
      <c r="AJ27" s="24">
        <f>SUM(AJ10:AJ26)</f>
        <v>78777.70000000001</v>
      </c>
      <c r="AK27" s="6">
        <f>SUM(AK10:AK26)</f>
        <v>3105.4</v>
      </c>
      <c r="AL27" s="6">
        <f>AK27/AJ27*100</f>
        <v>3.9419785040690445</v>
      </c>
      <c r="AM27" s="24">
        <f>SUM(AM10:AM26)</f>
        <v>31694.8</v>
      </c>
      <c r="AN27" s="6">
        <f>SUM(AN10:AN26)</f>
        <v>2641.2</v>
      </c>
      <c r="AO27" s="6">
        <f>AN27/AM27*100</f>
        <v>8.333228163610434</v>
      </c>
      <c r="AP27" s="24">
        <f>SUM(AP10:AP26)</f>
        <v>3476.3999999999996</v>
      </c>
      <c r="AQ27" s="6">
        <f>SUM(AQ10:AQ26)</f>
        <v>289.7</v>
      </c>
      <c r="AR27" s="6">
        <f>AQ27/AP27*100</f>
        <v>8.333333333333334</v>
      </c>
      <c r="AS27" s="24">
        <f>SUM(AS10:AS26)</f>
        <v>156360.7</v>
      </c>
      <c r="AT27" s="6">
        <f>SUM(AT10:AT26)</f>
        <v>3591.2000000000007</v>
      </c>
      <c r="AU27" s="6">
        <f>(AT27/AS27)*100</f>
        <v>2.296740805074421</v>
      </c>
      <c r="AV27" s="24">
        <f>SUM(AV10:AV26)</f>
        <v>26496.500000000004</v>
      </c>
      <c r="AW27" s="6">
        <f>SUM(AW10:AW26)</f>
        <v>931</v>
      </c>
      <c r="AX27" s="6">
        <f>AW27/AV27*100</f>
        <v>3.513671617006019</v>
      </c>
      <c r="AY27" s="24">
        <f>SUM(AY10:AY26)</f>
        <v>24226.600000000002</v>
      </c>
      <c r="AZ27" s="6">
        <f>SUM(AZ10:AZ26)</f>
        <v>921.4000000000001</v>
      </c>
      <c r="BA27" s="6">
        <f t="shared" si="3"/>
        <v>3.803257576382984</v>
      </c>
      <c r="BB27" s="24">
        <f>SUM(BB10:BB26)</f>
        <v>37350.100000000006</v>
      </c>
      <c r="BC27" s="6">
        <f>SUM(BC10:BC26)</f>
        <v>10</v>
      </c>
      <c r="BD27" s="6">
        <f>BC27/BB27*100</f>
        <v>0.02677369003028104</v>
      </c>
      <c r="BE27" s="24">
        <f>SUM(BE10:BE26)</f>
        <v>53026.7</v>
      </c>
      <c r="BF27" s="6">
        <f>SUM(BF10:BF26)</f>
        <v>1079.1</v>
      </c>
      <c r="BG27" s="6">
        <f>BF27/BE27*100</f>
        <v>2.035012550281273</v>
      </c>
      <c r="BH27" s="24">
        <f>SUM(BH10:BH26)</f>
        <v>35285.5</v>
      </c>
      <c r="BI27" s="6">
        <f>SUM(BI10:BI26)</f>
        <v>1521.1999999999998</v>
      </c>
      <c r="BJ27" s="6">
        <f>BI27/BH27*100</f>
        <v>4.311119298295333</v>
      </c>
      <c r="BK27" s="24">
        <f>SUM(BK10:BK26)</f>
        <v>-542.7000000000003</v>
      </c>
      <c r="BL27" s="6">
        <f>SUM(BL10:BL26)</f>
        <v>3600</v>
      </c>
      <c r="BM27" s="6">
        <f>BL27/BK27*100</f>
        <v>-663.3499170812601</v>
      </c>
      <c r="BN27" s="8"/>
      <c r="BO27" s="9"/>
    </row>
    <row r="28" spans="3:65" ht="14.25" hidden="1">
      <c r="C28" s="13">
        <f aca="true" t="shared" si="25" ref="C28:AC28">C27-C20</f>
        <v>152415.8</v>
      </c>
      <c r="D28" s="13">
        <f t="shared" si="25"/>
        <v>6961.400000000001</v>
      </c>
      <c r="E28" s="13">
        <f t="shared" si="25"/>
        <v>-2.139325095365858</v>
      </c>
      <c r="F28" s="13">
        <f t="shared" si="25"/>
        <v>75865.5</v>
      </c>
      <c r="G28" s="13">
        <f t="shared" si="25"/>
        <v>4004.6</v>
      </c>
      <c r="H28" s="13">
        <f t="shared" si="25"/>
        <v>-1.6083567167213513</v>
      </c>
      <c r="I28" s="13">
        <f t="shared" si="25"/>
        <v>24473.3</v>
      </c>
      <c r="J28" s="13">
        <f t="shared" si="25"/>
        <v>1278.3999999999999</v>
      </c>
      <c r="K28" s="13">
        <f t="shared" si="25"/>
        <v>1.0995047689307667</v>
      </c>
      <c r="L28" s="13">
        <f t="shared" si="25"/>
        <v>237.19999999999996</v>
      </c>
      <c r="M28" s="13">
        <f t="shared" si="25"/>
        <v>0.3999999999999999</v>
      </c>
      <c r="N28" s="13">
        <f t="shared" si="25"/>
        <v>-55.17756311540436</v>
      </c>
      <c r="O28" s="13">
        <f t="shared" si="25"/>
        <v>6070</v>
      </c>
      <c r="P28" s="13">
        <f t="shared" si="25"/>
        <v>73.8</v>
      </c>
      <c r="Q28" s="13">
        <f t="shared" si="25"/>
        <v>0.09470330088388978</v>
      </c>
      <c r="R28" s="13">
        <f t="shared" si="25"/>
        <v>17885</v>
      </c>
      <c r="S28" s="13">
        <f t="shared" si="25"/>
        <v>979.5999999999999</v>
      </c>
      <c r="T28" s="13">
        <f t="shared" si="25"/>
        <v>0.8023336673196848</v>
      </c>
      <c r="U28" s="13">
        <f t="shared" si="25"/>
        <v>2000</v>
      </c>
      <c r="V28" s="13">
        <f t="shared" si="25"/>
        <v>51.3</v>
      </c>
      <c r="W28" s="13" t="e">
        <f t="shared" si="25"/>
        <v>#DIV/0!</v>
      </c>
      <c r="X28" s="13">
        <f t="shared" si="25"/>
        <v>5145.2</v>
      </c>
      <c r="Y28" s="13">
        <f t="shared" si="25"/>
        <v>363.9</v>
      </c>
      <c r="Z28" s="13">
        <f t="shared" si="25"/>
        <v>7.043725683758202</v>
      </c>
      <c r="AA28" s="13">
        <f t="shared" si="25"/>
        <v>1330.6</v>
      </c>
      <c r="AB28" s="13">
        <f t="shared" si="25"/>
        <v>22.3</v>
      </c>
      <c r="AC28" s="13">
        <f t="shared" si="25"/>
        <v>-6.492161708825351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77.4</v>
      </c>
      <c r="AI28" s="13" t="e">
        <f t="shared" si="26"/>
        <v>#DIV/0!</v>
      </c>
      <c r="AJ28" s="13">
        <f t="shared" si="26"/>
        <v>76550.30000000002</v>
      </c>
      <c r="AK28" s="13">
        <f t="shared" si="26"/>
        <v>2956.8</v>
      </c>
      <c r="AL28" s="13">
        <f t="shared" si="26"/>
        <v>-2.7294770045957653</v>
      </c>
      <c r="AM28" s="13">
        <f t="shared" si="26"/>
        <v>30152.5</v>
      </c>
      <c r="AN28" s="13">
        <f t="shared" si="26"/>
        <v>2512.7</v>
      </c>
      <c r="AO28" s="13">
        <f t="shared" si="26"/>
        <v>0.0015157859925896133</v>
      </c>
      <c r="AP28" s="13">
        <f t="shared" si="26"/>
        <v>3324.4999999999995</v>
      </c>
      <c r="AQ28" s="13">
        <f t="shared" si="26"/>
        <v>277.09999999999997</v>
      </c>
      <c r="AR28" s="13">
        <f t="shared" si="26"/>
        <v>0.038402457757298336</v>
      </c>
      <c r="AS28" s="13">
        <f t="shared" si="26"/>
        <v>152808.6</v>
      </c>
      <c r="AT28" s="13">
        <f t="shared" si="26"/>
        <v>3465.2000000000007</v>
      </c>
      <c r="AU28" s="13">
        <f t="shared" si="26"/>
        <v>-1.2504566274302946</v>
      </c>
      <c r="AV28" s="13">
        <f t="shared" si="26"/>
        <v>25227.200000000004</v>
      </c>
      <c r="AW28" s="13">
        <f t="shared" si="26"/>
        <v>853.9</v>
      </c>
      <c r="AX28" s="13">
        <f t="shared" si="26"/>
        <v>-2.5605425167685025</v>
      </c>
      <c r="AY28" s="13">
        <f t="shared" si="26"/>
        <v>23009.9</v>
      </c>
      <c r="AZ28" s="13">
        <f t="shared" si="26"/>
        <v>844.3000000000001</v>
      </c>
      <c r="BA28" s="13">
        <f t="shared" si="26"/>
        <v>-2.533555113680302</v>
      </c>
      <c r="BB28" s="13">
        <f t="shared" si="26"/>
        <v>36456.90000000001</v>
      </c>
      <c r="BC28" s="13">
        <f t="shared" si="26"/>
        <v>10</v>
      </c>
      <c r="BD28" s="13">
        <f t="shared" si="26"/>
        <v>0.02677369003028104</v>
      </c>
      <c r="BE28" s="13">
        <f t="shared" si="26"/>
        <v>52619.7</v>
      </c>
      <c r="BF28" s="13">
        <f t="shared" si="26"/>
        <v>1042.1999999999998</v>
      </c>
      <c r="BG28" s="13">
        <f t="shared" si="26"/>
        <v>-7.031326516057792</v>
      </c>
      <c r="BH28" s="13">
        <f t="shared" si="26"/>
        <v>34392.4</v>
      </c>
      <c r="BI28" s="13">
        <f t="shared" si="26"/>
        <v>1511.1999999999998</v>
      </c>
      <c r="BJ28" s="13">
        <f t="shared" si="26"/>
        <v>3.1914238554557857</v>
      </c>
      <c r="BK28" s="13">
        <f t="shared" si="26"/>
        <v>-392.8000000000002</v>
      </c>
      <c r="BL28" s="13">
        <f t="shared" si="26"/>
        <v>3496.2</v>
      </c>
      <c r="BM28" s="13">
        <f t="shared" si="26"/>
        <v>-594.1037529718539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4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2020-02-04T06:00:27Z</cp:lastPrinted>
  <dcterms:created xsi:type="dcterms:W3CDTF">2013-04-03T10:22:22Z</dcterms:created>
  <dcterms:modified xsi:type="dcterms:W3CDTF">2020-02-04T06:02:42Z</dcterms:modified>
  <cp:category/>
  <cp:version/>
  <cp:contentType/>
  <cp:contentStatus/>
</cp:coreProperties>
</file>