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185" windowWidth="14805" windowHeight="6930"/>
  </bookViews>
  <sheets>
    <sheet name="Лист3" sheetId="3" r:id="rId1"/>
  </sheets>
  <calcPr calcId="145621"/>
</workbook>
</file>

<file path=xl/calcChain.xml><?xml version="1.0" encoding="utf-8"?>
<calcChain xmlns="http://schemas.openxmlformats.org/spreadsheetml/2006/main">
  <c r="F38" i="3" l="1"/>
  <c r="S36" i="3" l="1"/>
  <c r="Q36" i="3"/>
  <c r="G36" i="3"/>
  <c r="X36" i="3" l="1"/>
  <c r="G34" i="3"/>
  <c r="G35" i="3" l="1"/>
  <c r="G33" i="3" l="1"/>
  <c r="G32" i="3" l="1"/>
  <c r="G38" i="3" s="1"/>
  <c r="S31" i="3"/>
  <c r="S32" i="3"/>
  <c r="S33" i="3"/>
  <c r="S34" i="3"/>
  <c r="S35" i="3"/>
  <c r="Q31" i="3"/>
  <c r="Q32" i="3"/>
  <c r="Q33" i="3"/>
  <c r="Q34" i="3"/>
  <c r="Q35" i="3"/>
  <c r="G31" i="3"/>
  <c r="G9" i="3"/>
  <c r="S9" i="3"/>
  <c r="Q9" i="3"/>
  <c r="S29" i="3"/>
  <c r="S30" i="3"/>
  <c r="Q29" i="3"/>
  <c r="Q30" i="3"/>
  <c r="G29" i="3"/>
  <c r="G30" i="3"/>
  <c r="S25" i="3"/>
  <c r="S26" i="3"/>
  <c r="S27" i="3"/>
  <c r="S28" i="3"/>
  <c r="Q25" i="3"/>
  <c r="X25" i="3" s="1"/>
  <c r="Q26" i="3"/>
  <c r="X26" i="3" s="1"/>
  <c r="Q27" i="3"/>
  <c r="X27" i="3" s="1"/>
  <c r="Q28" i="3"/>
  <c r="X28" i="3" s="1"/>
  <c r="G25" i="3"/>
  <c r="G26" i="3"/>
  <c r="G27" i="3"/>
  <c r="G28" i="3"/>
  <c r="X31" i="3" l="1"/>
  <c r="X35" i="3"/>
  <c r="X32" i="3"/>
  <c r="X29" i="3"/>
  <c r="X30" i="3"/>
  <c r="X9" i="3"/>
  <c r="X33" i="3"/>
  <c r="X34" i="3"/>
  <c r="S23" i="3"/>
  <c r="S24" i="3"/>
  <c r="Q23" i="3"/>
  <c r="Q24" i="3"/>
  <c r="S20" i="3"/>
  <c r="S21" i="3"/>
  <c r="S22" i="3"/>
  <c r="Q20" i="3"/>
  <c r="Q21" i="3"/>
  <c r="Q22" i="3"/>
  <c r="G20" i="3"/>
  <c r="G21" i="3"/>
  <c r="G22" i="3"/>
  <c r="G23" i="3"/>
  <c r="G24" i="3"/>
  <c r="X23" i="3" l="1"/>
  <c r="X22" i="3"/>
  <c r="X21" i="3"/>
  <c r="X24" i="3"/>
  <c r="X20" i="3"/>
  <c r="G7" i="3"/>
  <c r="G5" i="3" l="1"/>
  <c r="Q6" i="3" l="1"/>
  <c r="Q7" i="3"/>
  <c r="Q8" i="3"/>
  <c r="Q10" i="3"/>
  <c r="Q11" i="3"/>
  <c r="Q12" i="3"/>
  <c r="Q13" i="3"/>
  <c r="Q14" i="3"/>
  <c r="Q15" i="3"/>
  <c r="Q16" i="3"/>
  <c r="Q17" i="3"/>
  <c r="Q18" i="3"/>
  <c r="Q19" i="3"/>
  <c r="S5" i="3"/>
  <c r="S6" i="3"/>
  <c r="S7" i="3"/>
  <c r="S8" i="3"/>
  <c r="S10" i="3"/>
  <c r="S11" i="3"/>
  <c r="S12" i="3"/>
  <c r="S13" i="3"/>
  <c r="S14" i="3"/>
  <c r="S15" i="3"/>
  <c r="S16" i="3"/>
  <c r="S17" i="3"/>
  <c r="S18" i="3"/>
  <c r="S19" i="3"/>
  <c r="S4" i="3"/>
  <c r="X10" i="3" l="1"/>
  <c r="X19" i="3"/>
  <c r="X17" i="3"/>
  <c r="X14" i="3"/>
  <c r="X11" i="3"/>
  <c r="X6" i="3"/>
  <c r="X18" i="3"/>
  <c r="X15" i="3"/>
  <c r="X16" i="3"/>
  <c r="X13" i="3"/>
  <c r="X12" i="3"/>
  <c r="X8" i="3"/>
  <c r="X7" i="3"/>
  <c r="Q4" i="3"/>
  <c r="X4" i="3" s="1"/>
  <c r="Q5" i="3"/>
  <c r="X5" i="3" s="1"/>
  <c r="G6" i="3" l="1"/>
  <c r="G8" i="3"/>
  <c r="G10" i="3"/>
  <c r="G11" i="3"/>
  <c r="G12" i="3"/>
  <c r="G13" i="3"/>
  <c r="G14" i="3"/>
  <c r="G15" i="3"/>
  <c r="G16" i="3"/>
  <c r="G17" i="3"/>
  <c r="G18" i="3"/>
  <c r="G19" i="3"/>
  <c r="G4" i="3"/>
</calcChain>
</file>

<file path=xl/sharedStrings.xml><?xml version="1.0" encoding="utf-8"?>
<sst xmlns="http://schemas.openxmlformats.org/spreadsheetml/2006/main" count="169" uniqueCount="118">
  <si>
    <t>№</t>
  </si>
  <si>
    <t>Наименование муниципального образования</t>
  </si>
  <si>
    <t>Канашский район</t>
  </si>
  <si>
    <t>Урмарский район</t>
  </si>
  <si>
    <t>Чебоксарский район</t>
  </si>
  <si>
    <t>Ибресинский район</t>
  </si>
  <si>
    <t>Имеется</t>
  </si>
  <si>
    <t>Город Новочебоксарск</t>
  </si>
  <si>
    <t>Алатырский район</t>
  </si>
  <si>
    <t>город Канаш</t>
  </si>
  <si>
    <t>Капитальный ремонт площадки с резиновым покрытием для уличных тренажеров на стадионе АУ "СШ "Локомотив" г.Канаш Чувашской Республики</t>
  </si>
  <si>
    <t>Наименование, адрес объекта</t>
  </si>
  <si>
    <t xml:space="preserve"> ПСД</t>
  </si>
  <si>
    <t>Положительное заключение</t>
  </si>
  <si>
    <t>Сметная стоимость</t>
  </si>
  <si>
    <t>Субсидия</t>
  </si>
  <si>
    <t xml:space="preserve">Капитальный ремонт АОУ ДО "ДЮСШ "Импульс" Канашский район с. Шихазаны ул. Генерала Михайлова д. 15а </t>
  </si>
  <si>
    <t>Уровень софинансирования, %</t>
  </si>
  <si>
    <t>Сводно-сметный расчет в ценах 3 квартала 2020 г., объектно-сметный расчет, локальные сметы ЛС 0-01-01, ЛС 06-01</t>
  </si>
  <si>
    <t>Положительное заключение от 10.11.2020              № 21-1-7-1283-20</t>
  </si>
  <si>
    <t>Численность населения муниципального района</t>
  </si>
  <si>
    <t>Численность населения населенного пункта</t>
  </si>
  <si>
    <t>Число благополучателей</t>
  </si>
  <si>
    <t>Доля благополучателей</t>
  </si>
  <si>
    <t xml:space="preserve">Ожидаемый срок реализации </t>
  </si>
  <si>
    <t>70     дней</t>
  </si>
  <si>
    <t>Оценка проекта общая</t>
  </si>
  <si>
    <t>город Шумерля</t>
  </si>
  <si>
    <t>Локальный сметный расчет проекта</t>
  </si>
  <si>
    <t>Капитальный ремонт кровли и фасада здания МАОУ ДО "ДЮСШ" г. Шумерля стадиона Труд ЧР, г.Шумерля, ул. Ленина, д.15а</t>
  </si>
  <si>
    <t>Положительное заключение от 02.12.2020              № 21-1-1-2-061287-2020</t>
  </si>
  <si>
    <t>60 дней</t>
  </si>
  <si>
    <t>Доля населения, сист.зан.физ.культурой и спортом, N</t>
  </si>
  <si>
    <t>Уровень обесп. сп.соор., K</t>
  </si>
  <si>
    <t>Среднереспубликанское значение доли населения, сист.зан.ф.к, Nресп</t>
  </si>
  <si>
    <t>Среднереспубликанское значение уровня обесп.нас.сп.соор., Кресп</t>
  </si>
  <si>
    <t>Наличие потребности ( есть -100 б, нет - 0 б) Критерий 1</t>
  </si>
  <si>
    <t>Доля благопол. = количество баллов Критерий 2</t>
  </si>
  <si>
    <t>С=К/Кресп*100 Критерий 3</t>
  </si>
  <si>
    <t>В = N\Nресп*100 Критерий 4</t>
  </si>
  <si>
    <t>Результат реализации в пред.фин.году (% освоения - кол.б., не реал.проекты - 100 б) Критерий 5</t>
  </si>
  <si>
    <t>Наличие проекта в КПСЭР (0 б-нет, 100б-есть) Критерий 6</t>
  </si>
  <si>
    <t>Заявки на укрепление материально-технической базы 2021 г.</t>
  </si>
  <si>
    <t>город Алатырь</t>
  </si>
  <si>
    <t>Капитальный ремонт наружного освещения футбольной и хоккейной площадки МАУ ДО "ДЮСШ "ЦСиЗ "Улап" Чебоксарского района Чувашской Республики</t>
  </si>
  <si>
    <t>Положительное заключение от 17.09.2020 №21-1-7-1221-20</t>
  </si>
  <si>
    <t>100 дней</t>
  </si>
  <si>
    <t>Капитальный ремонт бассейна автономного образовательного учреждения дополнительного образования "Физкультурно - спортивный комплекс" расположенного по адресу:ул. Комарова, д.5 в г.Алатыре Чувашской Республики (Защита металлоконстукции бассейна)</t>
  </si>
  <si>
    <t>90 дней</t>
  </si>
  <si>
    <t>Капитальный ремонт здания муниципального бюджетного образовательного учреждения дополнительного образования "Детско-юношеская спортивная школа №1 имени летчика - кораблестроителя А.Г. Николаева" по адресу: ул. Гончарова д.51 в г.Алатыре Чувашской Республики</t>
  </si>
  <si>
    <t>Положительное заключение от 16.03.2020 г. №21-1-0250-19</t>
  </si>
  <si>
    <t>Положительное заключение от 24.08.2020 г. №21-1-1-2-039989-2020</t>
  </si>
  <si>
    <t>Ремонт оборудования бассейна ФОК МБУ "СШ "Спартак по ул.Гагарина, д.40 стр.1 в г. Чебоксары Чувашской Республики</t>
  </si>
  <si>
    <t>45 дней</t>
  </si>
  <si>
    <t>Положительное заключение от 05.02.2020 г. №21-1-7-0098-20</t>
  </si>
  <si>
    <t>Ремонт вентиляции ФОК МБУ "СШ "Спартак по ул.Гагарина, д.40 стр.1 в г. Чебоксары Чувашской Республики</t>
  </si>
  <si>
    <t>Положительное заключение от 05.02.2020 г. №21-1-7-0099-20</t>
  </si>
  <si>
    <t>Капитальный ремонт здания бытового корпуса ФОК МБУ "СШ "Спартак по ул.Гагарина, д.40 в г. Чебоксары Чувашской Республики</t>
  </si>
  <si>
    <t>Положительное заключение от 28.02.2020 г. №21-1-0224-20</t>
  </si>
  <si>
    <t>Капитальный ремонт полов ФОК МБУ "СШ "Спартак по ул.Гагарина, д.40 стр. 1 в г. Чебоксары Чувашской Республики</t>
  </si>
  <si>
    <t xml:space="preserve">Положительное заключение от 20.04.2020 г. </t>
  </si>
  <si>
    <t>Текущий ремонт кровли между бассейнами МБУ "СШ им. А.И. Тихонова" ул.Совхозная, д. 9</t>
  </si>
  <si>
    <t>Положительное заключение от 29.01.2020 г. №21-1-7-0075-20</t>
  </si>
  <si>
    <t>30 дней</t>
  </si>
  <si>
    <t>Капитальный  ремонт помещения лыжной базы МБУ "СШ им. А.И. Тихонова" ул.Совхозная, д. 10</t>
  </si>
  <si>
    <t>Положительное заключение от 02.03.2020 г. №21-1-0227-20</t>
  </si>
  <si>
    <t>Положительное заключение от 14.02.2020 г. №21-1-7-0147-20</t>
  </si>
  <si>
    <t>120 дней</t>
  </si>
  <si>
    <t>Текущий ремонт детского бассейна МБУ "СШ им. А.И. Тихонова" ул.Совхозная, д. 9 г.Чебоксары</t>
  </si>
  <si>
    <t>Текущий ремонт МБУ "СШ им. А.И. Тихонова" ул.Совхозная, д. 9 г.Чебоксары</t>
  </si>
  <si>
    <t>Положительное заключение от 29.01.2020 г. №21-1-7-0077-20</t>
  </si>
  <si>
    <t>Замена бесшовного полиуретанового покрытия на основе резиновой крошки на универсальной открытой спортивной площадке МБУ "Спортивная школа №10" г.Чебоксары</t>
  </si>
  <si>
    <t>Положительное заключение от 06.02.2020 г. №21-1-7-0121-20</t>
  </si>
  <si>
    <t>Текущий ремонт фасада здания МБУ "Спортивная школа №10" г.Чебоксары</t>
  </si>
  <si>
    <t>Положительное заключение от 04.02.2020 г. №21-1-7-0092-20</t>
  </si>
  <si>
    <t>Текущий ремонт зала аэробика МБУ "Спортивная школа №10" г.Чебоксары</t>
  </si>
  <si>
    <t>Положительное заключение от 20.02.2020 г. №21-1-7-169-20</t>
  </si>
  <si>
    <t>Текущий ремонт кровли одноэтажного кирпичного здания (литера Б) МБУ "Спортивная школа №10" г.Чебоксары</t>
  </si>
  <si>
    <t>Положительное заключение от 07.02.2020 г. №21-1-7-0117-20</t>
  </si>
  <si>
    <t>Текущий ремонт пола в спортивном зале МБУ "Спортивная школа №10" г.Чебоксары</t>
  </si>
  <si>
    <t>Положительное заключение от 07.02.2020 г. №21-1-7-0079-20</t>
  </si>
  <si>
    <t>Капитальный ремонт трибун с козырьком над трибунами. Ремонт фасада здания МБУ "СШ "Энергия" в г. Чебоксары</t>
  </si>
  <si>
    <t>Положительное заключение  от 30.06.2020 г. №21-1-7-1038-20</t>
  </si>
  <si>
    <t>6 месяцев</t>
  </si>
  <si>
    <t>Капитальный ремонт футбольного поля "СШ "Энергия" по ул.Ленинградская 34, в г. Чебоксары</t>
  </si>
  <si>
    <t>Положительное заключение  от 28.07.2020 г. б/н</t>
  </si>
  <si>
    <t>Капитальный ремонт фасадов здания АУ "ФСК "Восток" по пр.Машиностроителей, д.1а в г.Чебоксары</t>
  </si>
  <si>
    <t xml:space="preserve">Положительное заключение от 27.11.2019 №21-1-0749-19 </t>
  </si>
  <si>
    <t>Капитальный ремонт полов и кровли здания АУ "ФСК "Восток" по пр.Машиностроителей, д.1а в г.Чебоксары</t>
  </si>
  <si>
    <t>Капитальный ремонт системы вентиляции здания АУ "ФСК "Восток" по пр.Машиностроителей, д.1а в г.Чебоксары</t>
  </si>
  <si>
    <t>Капитальный ремонт помещений здания АУ "Спортивной школы №1 в г.Чебоксары, ул. Кадыкова, дом 16 а</t>
  </si>
  <si>
    <t>Положительное заключение от 13.01.2020 №21-1-0008-20</t>
  </si>
  <si>
    <t>Текущий ремонт крылец, отмостки и приямков АУ "Спортивной школы №1 в г.Чебоксары, ул. Кадыкова, дом 16 а</t>
  </si>
  <si>
    <t xml:space="preserve">Капитальный ремонт помещений МБУ "СШ им. В.С. Соколова" по ул. Кукшумская, д.9 в г.Чебоксары </t>
  </si>
  <si>
    <t>Положительное заключение от 06.12.2019 г. №21-1-7-1394-20</t>
  </si>
  <si>
    <t>Положительное заключение от 06.12.2019 г. №21-1-7-0255-19</t>
  </si>
  <si>
    <t>Положительное заключение от 29.04.2020 №21-1-7-0628-20</t>
  </si>
  <si>
    <t>365 дней</t>
  </si>
  <si>
    <t>Положительное заключение от 23.12.2019 №21-1-08537-19</t>
  </si>
  <si>
    <t>город Чебоксары</t>
  </si>
  <si>
    <t>Положительное заключение от 22.05.2020 г. №21-1-0295-20</t>
  </si>
  <si>
    <t>Капитальный ремонт павильона-раздевальни на стадионе "Спутник" г.Алатыре Чувашской Республики</t>
  </si>
  <si>
    <t>Капитальный ремонт беговой дорожки ДЮСШ в с.Атрать Алатырского района</t>
  </si>
  <si>
    <t>Положительное заключение 28.01.2021 г. №21-1-7-0019-21</t>
  </si>
  <si>
    <t>Капитальный ремонт здания МАУ ДО "ДЮСШ-ФОК "Патвар" в пос. Ибреси Ибресинского района Чувашской Республики</t>
  </si>
  <si>
    <t>Положительное заключение от 26.08.2019 г. №21-1-0565-19, от 29.04.2020 б/н</t>
  </si>
  <si>
    <t>150-180 дней</t>
  </si>
  <si>
    <t>Положительное заключение от 23.11.2020 г. №21-1-7-1309-20</t>
  </si>
  <si>
    <t>Текущий ремонт фасада здания муниципального бюджетного учреждения "Спортивная школа №2" г.Новочебоксарска по адресу ЧР, г. Новочебоксарск, ул. Солнечная, д.14-А</t>
  </si>
  <si>
    <t>2021 год</t>
  </si>
  <si>
    <t>Капитальный ремонт здания Дома спорта автономного образовательного учреждения дополнительного образования детей "Урмарская ДЮСШ им. А.Ф Федорова"</t>
  </si>
  <si>
    <t>1 год</t>
  </si>
  <si>
    <t>Положительное заключение от 15.01.2021 г. №21-1-1-2-001059-2021</t>
  </si>
  <si>
    <t>Капитальный ремонт хоккейной коробки МАУ ДО "ДЮСШ" ФСК "Присурье"</t>
  </si>
  <si>
    <t>Положительное заключение от 02.07.2020 №21-1-7-1046-20</t>
  </si>
  <si>
    <t>Положительное заключение от 15.07.2020 г. №21-1-1-2-031348-2020</t>
  </si>
  <si>
    <t>Ядринский район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</si>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</sst>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4" fontId="5" fillId="0" borderId="2">
      <alignment horizontal="right" vertical="top" shrinkToFit="1"/>
    </xf>
    <xf numFmtId="9" fontId="9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2" borderId="1" xfId="0" applyFill="1" applyBorder="1"/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0" fontId="0" fillId="0" borderId="1" xfId="6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3" fontId="0" fillId="0" borderId="5" xfId="0" applyNumberFormat="1" applyBorder="1" applyAlignment="1">
      <alignment horizontal="center" vertical="center" wrapText="1"/>
    </xf>
    <xf numFmtId="10" fontId="0" fillId="0" borderId="5" xfId="0" applyNumberFormat="1" applyBorder="1" applyAlignment="1">
      <alignment horizontal="center" vertical="center" wrapText="1"/>
    </xf>
    <xf numFmtId="10" fontId="0" fillId="0" borderId="5" xfId="0" applyNumberFormat="1" applyBorder="1" applyAlignment="1">
      <alignment horizontal="center" vertical="center"/>
    </xf>
    <xf numFmtId="10" fontId="0" fillId="0" borderId="5" xfId="6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3" fontId="0" fillId="0" borderId="3" xfId="0" applyNumberFormat="1" applyBorder="1" applyAlignment="1">
      <alignment horizontal="center" vertical="center" wrapText="1"/>
    </xf>
    <xf numFmtId="10" fontId="0" fillId="0" borderId="3" xfId="0" applyNumberFormat="1" applyBorder="1" applyAlignment="1">
      <alignment horizontal="center" vertical="center" wrapText="1"/>
    </xf>
    <xf numFmtId="10" fontId="0" fillId="0" borderId="3" xfId="0" applyNumberFormat="1" applyBorder="1" applyAlignment="1">
      <alignment horizontal="center" vertical="center"/>
    </xf>
    <xf numFmtId="10" fontId="0" fillId="0" borderId="3" xfId="6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3" fontId="0" fillId="0" borderId="14" xfId="0" applyNumberFormat="1" applyBorder="1" applyAlignment="1">
      <alignment horizontal="center" vertical="center" wrapText="1"/>
    </xf>
    <xf numFmtId="10" fontId="0" fillId="0" borderId="14" xfId="0" applyNumberFormat="1" applyBorder="1" applyAlignment="1">
      <alignment horizontal="center" vertical="center" wrapText="1"/>
    </xf>
    <xf numFmtId="10" fontId="0" fillId="0" borderId="14" xfId="0" applyNumberFormat="1" applyBorder="1" applyAlignment="1">
      <alignment horizontal="center" vertical="center"/>
    </xf>
    <xf numFmtId="10" fontId="0" fillId="0" borderId="14" xfId="6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3" fontId="0" fillId="0" borderId="6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3" fontId="0" fillId="0" borderId="10" xfId="0" applyNumberFormat="1" applyBorder="1" applyAlignment="1">
      <alignment horizontal="center" vertical="center"/>
    </xf>
    <xf numFmtId="2" fontId="11" fillId="3" borderId="1" xfId="0" applyNumberFormat="1" applyFont="1" applyFill="1" applyBorder="1"/>
    <xf numFmtId="2" fontId="11" fillId="3" borderId="5" xfId="0" applyNumberFormat="1" applyFont="1" applyFill="1" applyBorder="1"/>
    <xf numFmtId="2" fontId="11" fillId="3" borderId="3" xfId="0" applyNumberFormat="1" applyFont="1" applyFill="1" applyBorder="1"/>
    <xf numFmtId="2" fontId="11" fillId="3" borderId="17" xfId="0" applyNumberFormat="1" applyFont="1" applyFill="1" applyBorder="1"/>
    <xf numFmtId="2" fontId="11" fillId="3" borderId="19" xfId="0" applyNumberFormat="1" applyFont="1" applyFill="1" applyBorder="1"/>
    <xf numFmtId="2" fontId="11" fillId="3" borderId="21" xfId="0" applyNumberFormat="1" applyFont="1" applyFill="1" applyBorder="1"/>
    <xf numFmtId="0" fontId="0" fillId="2" borderId="1" xfId="0" applyFill="1" applyBorder="1" applyAlignment="1">
      <alignment horizontal="center"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3" fontId="0" fillId="0" borderId="0" xfId="0" applyNumberFormat="1" applyBorder="1" applyAlignment="1">
      <alignment horizontal="center" vertical="center" wrapText="1"/>
    </xf>
    <xf numFmtId="43" fontId="0" fillId="0" borderId="0" xfId="0" applyNumberForma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/>
    </xf>
    <xf numFmtId="10" fontId="0" fillId="0" borderId="0" xfId="6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11" fillId="0" borderId="0" xfId="0" applyNumberFormat="1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2" borderId="22" xfId="0" applyFill="1" applyBorder="1" applyAlignment="1">
      <alignment horizontal="center" vertical="center" wrapText="1"/>
    </xf>
    <xf numFmtId="10" fontId="0" fillId="2" borderId="1" xfId="0" applyNumberFormat="1" applyFill="1" applyBorder="1" applyAlignment="1">
      <alignment horizontal="center" vertical="center"/>
    </xf>
    <xf numFmtId="10" fontId="0" fillId="2" borderId="1" xfId="6" applyNumberFormat="1" applyFont="1" applyFill="1" applyBorder="1" applyAlignment="1">
      <alignment horizontal="center" vertical="center"/>
    </xf>
    <xf numFmtId="43" fontId="0" fillId="2" borderId="1" xfId="0" applyNumberFormat="1" applyFill="1" applyBorder="1" applyAlignment="1">
      <alignment horizontal="center" vertical="center" wrapText="1"/>
    </xf>
    <xf numFmtId="43" fontId="6" fillId="0" borderId="1" xfId="0" applyNumberFormat="1" applyFont="1" applyBorder="1" applyAlignment="1">
      <alignment horizontal="center" vertical="center" wrapText="1"/>
    </xf>
    <xf numFmtId="43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</cellXfs>
  <cellStyles count="7">
    <cellStyle name="ex78" xfId="5"/>
    <cellStyle name="Excel Built-in Normal" xfId="2"/>
    <cellStyle name="Обычный" xfId="0" builtinId="0"/>
    <cellStyle name="Обычный 2" xfId="1"/>
    <cellStyle name="Обычный 3" xfId="3"/>
    <cellStyle name="Процентный" xfId="6" builtinId="5"/>
    <cellStyle name="Финансовый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abSelected="1" workbookViewId="0">
      <selection activeCell="C40" sqref="C40"/>
    </sheetView>
  </sheetViews>
  <sheetFormatPr defaultRowHeight="15" x14ac:dyDescent="0.25"/>
  <cols>
    <col min="1" max="1" width="4.42578125" customWidth="1"/>
    <col min="2" max="2" width="16.42578125" customWidth="1"/>
    <col min="3" max="3" width="27.7109375" customWidth="1"/>
    <col min="4" max="4" width="27.140625" bestFit="1" customWidth="1"/>
    <col min="5" max="5" width="17.140625" customWidth="1"/>
    <col min="6" max="6" width="16.42578125" customWidth="1"/>
    <col min="7" max="7" width="17.7109375" customWidth="1"/>
    <col min="9" max="9" width="12" customWidth="1"/>
    <col min="10" max="10" width="11.7109375" customWidth="1"/>
    <col min="11" max="11" width="10.140625" customWidth="1"/>
    <col min="12" max="12" width="8.28515625" customWidth="1"/>
    <col min="13" max="13" width="7.85546875" customWidth="1"/>
    <col min="14" max="14" width="8.42578125" customWidth="1"/>
    <col min="15" max="15" width="8" style="2" customWidth="1"/>
    <col min="19" max="19" width="10.5703125" bestFit="1" customWidth="1"/>
    <col min="24" max="24" width="10.5703125" bestFit="1" customWidth="1"/>
  </cols>
  <sheetData>
    <row r="1" spans="1:24" ht="15" customHeight="1" x14ac:dyDescent="0.25">
      <c r="A1" s="92" t="s">
        <v>42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</row>
    <row r="2" spans="1:24" ht="21.75" customHeight="1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</row>
    <row r="3" spans="1:24" ht="131.25" customHeight="1" x14ac:dyDescent="0.25">
      <c r="A3" s="7" t="s">
        <v>0</v>
      </c>
      <c r="B3" s="8" t="s">
        <v>1</v>
      </c>
      <c r="C3" s="7" t="s">
        <v>11</v>
      </c>
      <c r="D3" s="7" t="s">
        <v>12</v>
      </c>
      <c r="E3" s="8" t="s">
        <v>13</v>
      </c>
      <c r="F3" s="8" t="s">
        <v>14</v>
      </c>
      <c r="G3" s="8" t="s">
        <v>15</v>
      </c>
      <c r="H3" s="8" t="s">
        <v>17</v>
      </c>
      <c r="I3" s="8" t="s">
        <v>20</v>
      </c>
      <c r="J3" s="8" t="s">
        <v>21</v>
      </c>
      <c r="K3" s="8" t="s">
        <v>32</v>
      </c>
      <c r="L3" s="8" t="s">
        <v>33</v>
      </c>
      <c r="M3" s="8" t="s">
        <v>22</v>
      </c>
      <c r="N3" s="8" t="s">
        <v>23</v>
      </c>
      <c r="O3" s="8" t="s">
        <v>24</v>
      </c>
      <c r="P3" s="8" t="s">
        <v>34</v>
      </c>
      <c r="Q3" s="13" t="s">
        <v>39</v>
      </c>
      <c r="R3" s="13" t="s">
        <v>35</v>
      </c>
      <c r="S3" s="13" t="s">
        <v>38</v>
      </c>
      <c r="T3" s="13" t="s">
        <v>41</v>
      </c>
      <c r="U3" s="13" t="s">
        <v>40</v>
      </c>
      <c r="V3" s="13" t="s">
        <v>37</v>
      </c>
      <c r="W3" s="17" t="s">
        <v>36</v>
      </c>
      <c r="X3" s="14" t="s">
        <v>26</v>
      </c>
    </row>
    <row r="4" spans="1:24" ht="109.5" customHeight="1" x14ac:dyDescent="0.25">
      <c r="A4" s="9"/>
      <c r="B4" s="54" t="s">
        <v>2</v>
      </c>
      <c r="C4" s="54" t="s">
        <v>16</v>
      </c>
      <c r="D4" s="9" t="s">
        <v>18</v>
      </c>
      <c r="E4" s="9" t="s">
        <v>19</v>
      </c>
      <c r="F4" s="10">
        <v>5007100</v>
      </c>
      <c r="G4" s="10">
        <f>F4*H4</f>
        <v>4756745</v>
      </c>
      <c r="H4" s="11">
        <v>0.95</v>
      </c>
      <c r="I4" s="9">
        <v>33902</v>
      </c>
      <c r="J4" s="6">
        <v>3460</v>
      </c>
      <c r="K4" s="12">
        <v>0.47199999999999998</v>
      </c>
      <c r="L4" s="12">
        <v>0.05</v>
      </c>
      <c r="M4" s="6">
        <v>21204</v>
      </c>
      <c r="N4" s="12">
        <v>0.47499999999999998</v>
      </c>
      <c r="O4" s="9" t="s">
        <v>25</v>
      </c>
      <c r="P4" s="15">
        <v>0.48199999999999998</v>
      </c>
      <c r="Q4" s="16">
        <f>K4/P4*100</f>
        <v>97.925311203319495</v>
      </c>
      <c r="R4" s="12">
        <v>0.79100000000000004</v>
      </c>
      <c r="S4" s="16">
        <f>L4/R4*100</f>
        <v>6.3211125158027821</v>
      </c>
      <c r="T4" s="6">
        <v>0</v>
      </c>
      <c r="U4" s="6">
        <v>99</v>
      </c>
      <c r="V4" s="6">
        <v>47.5</v>
      </c>
      <c r="W4" s="60">
        <v>100</v>
      </c>
      <c r="X4" s="48">
        <f>SUM(W4,Q4,S4,T4,U4,V4)</f>
        <v>350.74642371912228</v>
      </c>
    </row>
    <row r="5" spans="1:24" ht="90" x14ac:dyDescent="0.25">
      <c r="A5" s="9"/>
      <c r="B5" s="54" t="s">
        <v>27</v>
      </c>
      <c r="C5" s="54" t="s">
        <v>29</v>
      </c>
      <c r="D5" s="9" t="s">
        <v>28</v>
      </c>
      <c r="E5" s="9" t="s">
        <v>30</v>
      </c>
      <c r="F5" s="10">
        <v>5174600</v>
      </c>
      <c r="G5" s="10">
        <f>F5*H5</f>
        <v>4708886</v>
      </c>
      <c r="H5" s="11">
        <v>0.91</v>
      </c>
      <c r="I5" s="9">
        <v>28356</v>
      </c>
      <c r="J5" s="6">
        <v>28356</v>
      </c>
      <c r="K5" s="12">
        <v>0.47899999999999998</v>
      </c>
      <c r="L5" s="15">
        <v>0.63200000000000001</v>
      </c>
      <c r="M5" s="6">
        <v>2750</v>
      </c>
      <c r="N5" s="15">
        <v>9.7000000000000003E-2</v>
      </c>
      <c r="O5" s="9" t="s">
        <v>31</v>
      </c>
      <c r="P5" s="15">
        <v>0.48199999999999998</v>
      </c>
      <c r="Q5" s="16">
        <f>K5/P5*100</f>
        <v>99.37759336099586</v>
      </c>
      <c r="R5" s="12">
        <v>0.79100000000000004</v>
      </c>
      <c r="S5" s="16">
        <f t="shared" ref="S5:S23" si="0">L5/R5*100</f>
        <v>79.898862199747157</v>
      </c>
      <c r="T5" s="6">
        <v>100</v>
      </c>
      <c r="U5" s="6">
        <v>95.5</v>
      </c>
      <c r="V5" s="6">
        <v>9.6999999999999993</v>
      </c>
      <c r="W5" s="60">
        <v>100</v>
      </c>
      <c r="X5" s="48">
        <f t="shared" ref="X5:X17" si="1">SUM(W5,Q5,S5,T5,U5,V5)</f>
        <v>484.47645556074298</v>
      </c>
    </row>
    <row r="6" spans="1:24" ht="105" x14ac:dyDescent="0.25">
      <c r="A6" s="58"/>
      <c r="B6" s="57" t="s">
        <v>4</v>
      </c>
      <c r="C6" s="54" t="s">
        <v>44</v>
      </c>
      <c r="D6" s="9" t="s">
        <v>6</v>
      </c>
      <c r="E6" s="9" t="s">
        <v>45</v>
      </c>
      <c r="F6" s="10">
        <v>2215800</v>
      </c>
      <c r="G6" s="10">
        <f t="shared" ref="G6:G36" si="2">F6*H6</f>
        <v>2060694</v>
      </c>
      <c r="H6" s="11">
        <v>0.93</v>
      </c>
      <c r="I6" s="9">
        <v>58551</v>
      </c>
      <c r="J6" s="6">
        <v>12400</v>
      </c>
      <c r="K6" s="12">
        <v>0.49</v>
      </c>
      <c r="L6" s="15">
        <v>0.3821</v>
      </c>
      <c r="M6" s="6">
        <v>28500</v>
      </c>
      <c r="N6" s="15">
        <v>0.49</v>
      </c>
      <c r="O6" s="9" t="s">
        <v>46</v>
      </c>
      <c r="P6" s="15">
        <v>0.48199999999999998</v>
      </c>
      <c r="Q6" s="16">
        <f t="shared" ref="Q6:Q36" si="3">K6/P6*100</f>
        <v>101.65975103734439</v>
      </c>
      <c r="R6" s="12">
        <v>0.79100000000000004</v>
      </c>
      <c r="S6" s="16">
        <f t="shared" si="0"/>
        <v>48.305941845764849</v>
      </c>
      <c r="T6" s="6">
        <v>0</v>
      </c>
      <c r="U6" s="6">
        <v>81.8</v>
      </c>
      <c r="V6" s="6">
        <v>49</v>
      </c>
      <c r="W6" s="60">
        <v>100</v>
      </c>
      <c r="X6" s="48">
        <f t="shared" si="1"/>
        <v>380.76569288310924</v>
      </c>
    </row>
    <row r="7" spans="1:24" ht="195" x14ac:dyDescent="0.25">
      <c r="A7" s="94"/>
      <c r="B7" s="91" t="s">
        <v>43</v>
      </c>
      <c r="C7" s="86" t="s">
        <v>47</v>
      </c>
      <c r="D7" s="18" t="s">
        <v>6</v>
      </c>
      <c r="E7" s="18" t="s">
        <v>51</v>
      </c>
      <c r="F7" s="21">
        <v>7246870</v>
      </c>
      <c r="G7" s="21">
        <f t="shared" si="2"/>
        <v>6594651.7000000002</v>
      </c>
      <c r="H7" s="22">
        <v>0.91</v>
      </c>
      <c r="I7" s="18">
        <v>33752</v>
      </c>
      <c r="J7" s="18">
        <v>33752</v>
      </c>
      <c r="K7" s="23">
        <v>0.48899999999999999</v>
      </c>
      <c r="L7" s="24">
        <v>0.71199999999999997</v>
      </c>
      <c r="M7" s="25">
        <v>2750</v>
      </c>
      <c r="N7" s="24">
        <v>0.11</v>
      </c>
      <c r="O7" s="18" t="s">
        <v>48</v>
      </c>
      <c r="P7" s="24">
        <v>0.48199999999999998</v>
      </c>
      <c r="Q7" s="26">
        <f t="shared" si="3"/>
        <v>101.45228215767634</v>
      </c>
      <c r="R7" s="23">
        <v>0.79100000000000004</v>
      </c>
      <c r="S7" s="26">
        <f t="shared" si="0"/>
        <v>90.012642225031598</v>
      </c>
      <c r="T7" s="25">
        <v>100</v>
      </c>
      <c r="U7" s="25">
        <v>100</v>
      </c>
      <c r="V7" s="25">
        <v>11</v>
      </c>
      <c r="W7" s="61">
        <v>100</v>
      </c>
      <c r="X7" s="49">
        <f t="shared" si="1"/>
        <v>502.46492438270792</v>
      </c>
    </row>
    <row r="8" spans="1:24" s="1" customFormat="1" ht="195.75" thickBot="1" x14ac:dyDescent="0.3">
      <c r="A8" s="94"/>
      <c r="B8" s="91"/>
      <c r="C8" s="87" t="s">
        <v>49</v>
      </c>
      <c r="D8" s="19" t="s">
        <v>6</v>
      </c>
      <c r="E8" s="19" t="s">
        <v>50</v>
      </c>
      <c r="F8" s="28">
        <v>5308450</v>
      </c>
      <c r="G8" s="28">
        <f>F8*H8</f>
        <v>4830689.5</v>
      </c>
      <c r="H8" s="29">
        <v>0.91</v>
      </c>
      <c r="I8" s="19">
        <v>33752</v>
      </c>
      <c r="J8" s="19">
        <v>33752</v>
      </c>
      <c r="K8" s="30">
        <v>0.48899999999999999</v>
      </c>
      <c r="L8" s="31">
        <v>0.71199999999999997</v>
      </c>
      <c r="M8" s="32">
        <v>2750</v>
      </c>
      <c r="N8" s="31">
        <v>0.11</v>
      </c>
      <c r="O8" s="19" t="s">
        <v>48</v>
      </c>
      <c r="P8" s="31">
        <v>0.48199999999999998</v>
      </c>
      <c r="Q8" s="33">
        <f>K8/P8*100</f>
        <v>101.45228215767634</v>
      </c>
      <c r="R8" s="30">
        <v>0.79100000000000004</v>
      </c>
      <c r="S8" s="33">
        <f>L8/R8*100</f>
        <v>90.012642225031598</v>
      </c>
      <c r="T8" s="32">
        <v>100</v>
      </c>
      <c r="U8" s="32">
        <v>100</v>
      </c>
      <c r="V8" s="32">
        <v>11</v>
      </c>
      <c r="W8" s="62">
        <v>100</v>
      </c>
      <c r="X8" s="50">
        <f>SUM(W8,Q8,S8,T8,U8,V8)</f>
        <v>502.46492438270792</v>
      </c>
    </row>
    <row r="9" spans="1:24" ht="75.75" thickBot="1" x14ac:dyDescent="0.3">
      <c r="A9" s="94"/>
      <c r="B9" s="91"/>
      <c r="C9" s="57" t="s">
        <v>101</v>
      </c>
      <c r="D9" s="32" t="s">
        <v>6</v>
      </c>
      <c r="E9" s="19" t="s">
        <v>100</v>
      </c>
      <c r="F9" s="32">
        <v>16195650</v>
      </c>
      <c r="G9" s="28">
        <f>F9*H9</f>
        <v>14738041.5</v>
      </c>
      <c r="H9" s="29">
        <v>0.91</v>
      </c>
      <c r="I9" s="19">
        <v>33752</v>
      </c>
      <c r="J9" s="19">
        <v>33752</v>
      </c>
      <c r="K9" s="30">
        <v>0.48899999999999999</v>
      </c>
      <c r="L9" s="31">
        <v>0.71199999999999997</v>
      </c>
      <c r="M9" s="32">
        <v>4550</v>
      </c>
      <c r="N9" s="31">
        <v>0.19</v>
      </c>
      <c r="O9" s="19" t="s">
        <v>48</v>
      </c>
      <c r="P9" s="31">
        <v>0.48199999999999998</v>
      </c>
      <c r="Q9" s="33">
        <f>K9/P9*100</f>
        <v>101.45228215767634</v>
      </c>
      <c r="R9" s="30">
        <v>0.79100000000000004</v>
      </c>
      <c r="S9" s="33">
        <f>L9/R9*100</f>
        <v>90.012642225031598</v>
      </c>
      <c r="T9" s="32">
        <v>100</v>
      </c>
      <c r="U9" s="32">
        <v>100</v>
      </c>
      <c r="V9" s="32">
        <v>19</v>
      </c>
      <c r="W9" s="63">
        <v>100</v>
      </c>
      <c r="X9" s="50">
        <f>SUM(W9,Q9,S9,T9,U9,V9)</f>
        <v>510.46492438270792</v>
      </c>
    </row>
    <row r="10" spans="1:24" ht="75.75" thickBot="1" x14ac:dyDescent="0.3">
      <c r="A10" s="34"/>
      <c r="B10" s="90" t="s">
        <v>99</v>
      </c>
      <c r="C10" s="88" t="s">
        <v>52</v>
      </c>
      <c r="D10" s="35" t="s">
        <v>6</v>
      </c>
      <c r="E10" s="36" t="s">
        <v>54</v>
      </c>
      <c r="F10" s="37">
        <v>1412760</v>
      </c>
      <c r="G10" s="37">
        <f t="shared" si="2"/>
        <v>1130208</v>
      </c>
      <c r="H10" s="38">
        <v>0.8</v>
      </c>
      <c r="I10" s="35">
        <v>497618</v>
      </c>
      <c r="J10" s="35">
        <v>497618</v>
      </c>
      <c r="K10" s="39">
        <v>0.46800000000000003</v>
      </c>
      <c r="L10" s="40">
        <v>0.73399999999999999</v>
      </c>
      <c r="M10" s="41">
        <v>123207</v>
      </c>
      <c r="N10" s="40">
        <v>0.24759999999999999</v>
      </c>
      <c r="O10" s="35" t="s">
        <v>53</v>
      </c>
      <c r="P10" s="40">
        <v>0.48199999999999998</v>
      </c>
      <c r="Q10" s="42">
        <f t="shared" si="3"/>
        <v>97.095435684647313</v>
      </c>
      <c r="R10" s="39">
        <v>0.79100000000000004</v>
      </c>
      <c r="S10" s="42">
        <f t="shared" si="0"/>
        <v>92.793931731984827</v>
      </c>
      <c r="T10" s="41">
        <v>0</v>
      </c>
      <c r="U10" s="41">
        <v>100</v>
      </c>
      <c r="V10" s="41">
        <v>24.76</v>
      </c>
      <c r="W10" s="64">
        <v>100</v>
      </c>
      <c r="X10" s="51">
        <f t="shared" si="1"/>
        <v>414.64936741663212</v>
      </c>
    </row>
    <row r="11" spans="1:24" ht="75.75" thickBot="1" x14ac:dyDescent="0.3">
      <c r="A11" s="43"/>
      <c r="B11" s="91"/>
      <c r="C11" s="86" t="s">
        <v>55</v>
      </c>
      <c r="D11" s="9" t="s">
        <v>6</v>
      </c>
      <c r="E11" s="27" t="s">
        <v>56</v>
      </c>
      <c r="F11" s="10">
        <v>1422150</v>
      </c>
      <c r="G11" s="10">
        <f t="shared" si="2"/>
        <v>1137720</v>
      </c>
      <c r="H11" s="22">
        <v>0.8</v>
      </c>
      <c r="I11" s="20">
        <v>497618</v>
      </c>
      <c r="J11" s="20">
        <v>497618</v>
      </c>
      <c r="K11" s="23">
        <v>0.46800000000000003</v>
      </c>
      <c r="L11" s="24">
        <v>0.73399999999999999</v>
      </c>
      <c r="M11" s="6">
        <v>196146</v>
      </c>
      <c r="N11" s="15">
        <v>0.39419999999999999</v>
      </c>
      <c r="O11" s="9" t="s">
        <v>53</v>
      </c>
      <c r="P11" s="15">
        <v>0.48199999999999998</v>
      </c>
      <c r="Q11" s="16">
        <f t="shared" si="3"/>
        <v>97.095435684647313</v>
      </c>
      <c r="R11" s="12">
        <v>0.79100000000000004</v>
      </c>
      <c r="S11" s="16">
        <f t="shared" si="0"/>
        <v>92.793931731984827</v>
      </c>
      <c r="T11" s="6">
        <v>0</v>
      </c>
      <c r="U11" s="6">
        <v>100</v>
      </c>
      <c r="V11" s="6">
        <v>39.42</v>
      </c>
      <c r="W11" s="60">
        <v>100</v>
      </c>
      <c r="X11" s="52">
        <f t="shared" si="1"/>
        <v>429.30936741663214</v>
      </c>
    </row>
    <row r="12" spans="1:24" ht="90.75" thickBot="1" x14ac:dyDescent="0.3">
      <c r="A12" s="43"/>
      <c r="B12" s="91"/>
      <c r="C12" s="86" t="s">
        <v>57</v>
      </c>
      <c r="D12" s="9" t="s">
        <v>6</v>
      </c>
      <c r="E12" s="27" t="s">
        <v>58</v>
      </c>
      <c r="F12" s="10">
        <v>12947170</v>
      </c>
      <c r="G12" s="10">
        <f t="shared" si="2"/>
        <v>10357736</v>
      </c>
      <c r="H12" s="22">
        <v>0.8</v>
      </c>
      <c r="I12" s="20">
        <v>497618</v>
      </c>
      <c r="J12" s="20">
        <v>497618</v>
      </c>
      <c r="K12" s="23">
        <v>0.46800000000000003</v>
      </c>
      <c r="L12" s="24">
        <v>0.73399999999999999</v>
      </c>
      <c r="M12" s="6">
        <v>196146</v>
      </c>
      <c r="N12" s="15">
        <v>0.39419999999999999</v>
      </c>
      <c r="O12" s="9" t="s">
        <v>31</v>
      </c>
      <c r="P12" s="15">
        <v>0.48199999999999998</v>
      </c>
      <c r="Q12" s="16">
        <f t="shared" si="3"/>
        <v>97.095435684647313</v>
      </c>
      <c r="R12" s="12">
        <v>0.79100000000000004</v>
      </c>
      <c r="S12" s="16">
        <f t="shared" si="0"/>
        <v>92.793931731984827</v>
      </c>
      <c r="T12" s="6">
        <v>0</v>
      </c>
      <c r="U12" s="6">
        <v>100</v>
      </c>
      <c r="V12" s="6">
        <v>39.42</v>
      </c>
      <c r="W12" s="60">
        <v>100</v>
      </c>
      <c r="X12" s="52">
        <f t="shared" si="1"/>
        <v>429.30936741663214</v>
      </c>
    </row>
    <row r="13" spans="1:24" ht="75.75" thickBot="1" x14ac:dyDescent="0.3">
      <c r="A13" s="43"/>
      <c r="B13" s="91"/>
      <c r="C13" s="86" t="s">
        <v>59</v>
      </c>
      <c r="D13" s="9" t="s">
        <v>6</v>
      </c>
      <c r="E13" s="27" t="s">
        <v>60</v>
      </c>
      <c r="F13" s="10">
        <v>6207950</v>
      </c>
      <c r="G13" s="10">
        <f t="shared" si="2"/>
        <v>4966360</v>
      </c>
      <c r="H13" s="22">
        <v>0.8</v>
      </c>
      <c r="I13" s="20">
        <v>497618</v>
      </c>
      <c r="J13" s="20">
        <v>497618</v>
      </c>
      <c r="K13" s="23">
        <v>0.46800000000000003</v>
      </c>
      <c r="L13" s="24">
        <v>0.73399999999999999</v>
      </c>
      <c r="M13" s="6">
        <v>72939</v>
      </c>
      <c r="N13" s="15">
        <v>0.14660000000000001</v>
      </c>
      <c r="O13" s="9" t="s">
        <v>53</v>
      </c>
      <c r="P13" s="15">
        <v>0.48199999999999998</v>
      </c>
      <c r="Q13" s="16">
        <f t="shared" si="3"/>
        <v>97.095435684647313</v>
      </c>
      <c r="R13" s="12">
        <v>0.79100000000000004</v>
      </c>
      <c r="S13" s="16">
        <f t="shared" si="0"/>
        <v>92.793931731984827</v>
      </c>
      <c r="T13" s="6">
        <v>0</v>
      </c>
      <c r="U13" s="6">
        <v>100</v>
      </c>
      <c r="V13" s="6">
        <v>14.66</v>
      </c>
      <c r="W13" s="60">
        <v>100</v>
      </c>
      <c r="X13" s="52">
        <f t="shared" si="1"/>
        <v>404.54936741663215</v>
      </c>
    </row>
    <row r="14" spans="1:24" ht="60.75" thickBot="1" x14ac:dyDescent="0.3">
      <c r="A14" s="43"/>
      <c r="B14" s="91"/>
      <c r="C14" s="54" t="s">
        <v>61</v>
      </c>
      <c r="D14" s="9" t="s">
        <v>6</v>
      </c>
      <c r="E14" s="27" t="s">
        <v>62</v>
      </c>
      <c r="F14" s="10">
        <v>286210</v>
      </c>
      <c r="G14" s="10">
        <f t="shared" si="2"/>
        <v>228968</v>
      </c>
      <c r="H14" s="22">
        <v>0.8</v>
      </c>
      <c r="I14" s="9">
        <v>508057</v>
      </c>
      <c r="J14" s="9">
        <v>508057</v>
      </c>
      <c r="K14" s="23">
        <v>0.49</v>
      </c>
      <c r="L14" s="15">
        <v>0.752</v>
      </c>
      <c r="M14" s="6">
        <v>86400</v>
      </c>
      <c r="N14" s="15">
        <v>0.18099999999999999</v>
      </c>
      <c r="O14" s="9" t="s">
        <v>63</v>
      </c>
      <c r="P14" s="15">
        <v>0.48199999999999998</v>
      </c>
      <c r="Q14" s="16">
        <f t="shared" si="3"/>
        <v>101.65975103734439</v>
      </c>
      <c r="R14" s="12">
        <v>0.79100000000000004</v>
      </c>
      <c r="S14" s="16">
        <f t="shared" si="0"/>
        <v>95.069532237673826</v>
      </c>
      <c r="T14" s="6">
        <v>0</v>
      </c>
      <c r="U14" s="6">
        <v>100</v>
      </c>
      <c r="V14" s="6">
        <v>18.100000000000001</v>
      </c>
      <c r="W14" s="60">
        <v>100</v>
      </c>
      <c r="X14" s="52">
        <f t="shared" si="1"/>
        <v>414.82928327501827</v>
      </c>
    </row>
    <row r="15" spans="1:24" ht="60.75" thickBot="1" x14ac:dyDescent="0.3">
      <c r="A15" s="43"/>
      <c r="B15" s="91"/>
      <c r="C15" s="54" t="s">
        <v>64</v>
      </c>
      <c r="D15" s="9" t="s">
        <v>6</v>
      </c>
      <c r="E15" s="27" t="s">
        <v>65</v>
      </c>
      <c r="F15" s="10">
        <v>590030</v>
      </c>
      <c r="G15" s="10">
        <f t="shared" si="2"/>
        <v>472024</v>
      </c>
      <c r="H15" s="22">
        <v>0.8</v>
      </c>
      <c r="I15" s="9">
        <v>508057</v>
      </c>
      <c r="J15" s="9">
        <v>508057</v>
      </c>
      <c r="K15" s="23">
        <v>0.49</v>
      </c>
      <c r="L15" s="15">
        <v>0.752</v>
      </c>
      <c r="M15" s="6">
        <v>260280</v>
      </c>
      <c r="N15" s="15">
        <v>0.54579999999999995</v>
      </c>
      <c r="O15" s="9" t="s">
        <v>48</v>
      </c>
      <c r="P15" s="15">
        <v>0.48199999999999998</v>
      </c>
      <c r="Q15" s="16">
        <f t="shared" si="3"/>
        <v>101.65975103734439</v>
      </c>
      <c r="R15" s="12">
        <v>0.79100000000000004</v>
      </c>
      <c r="S15" s="16">
        <f t="shared" si="0"/>
        <v>95.069532237673826</v>
      </c>
      <c r="T15" s="6">
        <v>0</v>
      </c>
      <c r="U15" s="6">
        <v>100</v>
      </c>
      <c r="V15" s="6">
        <v>54.58</v>
      </c>
      <c r="W15" s="60">
        <v>100</v>
      </c>
      <c r="X15" s="52">
        <f t="shared" si="1"/>
        <v>451.30928327501823</v>
      </c>
    </row>
    <row r="16" spans="1:24" ht="60.75" thickBot="1" x14ac:dyDescent="0.3">
      <c r="A16" s="43"/>
      <c r="B16" s="91"/>
      <c r="C16" s="54" t="s">
        <v>68</v>
      </c>
      <c r="D16" s="9" t="s">
        <v>6</v>
      </c>
      <c r="E16" s="27" t="s">
        <v>66</v>
      </c>
      <c r="F16" s="10">
        <v>1941510</v>
      </c>
      <c r="G16" s="10">
        <f t="shared" si="2"/>
        <v>1553208</v>
      </c>
      <c r="H16" s="22">
        <v>0.8</v>
      </c>
      <c r="I16" s="9">
        <v>508057</v>
      </c>
      <c r="J16" s="9">
        <v>508057</v>
      </c>
      <c r="K16" s="23">
        <v>0.49</v>
      </c>
      <c r="L16" s="15">
        <v>0.752</v>
      </c>
      <c r="M16" s="6">
        <v>86400</v>
      </c>
      <c r="N16" s="15">
        <v>0.18099999999999999</v>
      </c>
      <c r="O16" s="9" t="s">
        <v>67</v>
      </c>
      <c r="P16" s="15">
        <v>0.48199999999999998</v>
      </c>
      <c r="Q16" s="16">
        <f t="shared" si="3"/>
        <v>101.65975103734439</v>
      </c>
      <c r="R16" s="12">
        <v>0.79100000000000004</v>
      </c>
      <c r="S16" s="16">
        <f t="shared" si="0"/>
        <v>95.069532237673826</v>
      </c>
      <c r="T16" s="6">
        <v>0</v>
      </c>
      <c r="U16" s="6">
        <v>100</v>
      </c>
      <c r="V16" s="6">
        <v>18.100000000000001</v>
      </c>
      <c r="W16" s="60">
        <v>100</v>
      </c>
      <c r="X16" s="52">
        <f t="shared" si="1"/>
        <v>414.82928327501827</v>
      </c>
    </row>
    <row r="17" spans="1:24" ht="60.75" thickBot="1" x14ac:dyDescent="0.3">
      <c r="A17" s="43"/>
      <c r="B17" s="91"/>
      <c r="C17" s="54" t="s">
        <v>69</v>
      </c>
      <c r="D17" s="9" t="s">
        <v>6</v>
      </c>
      <c r="E17" s="27" t="s">
        <v>70</v>
      </c>
      <c r="F17" s="10">
        <v>478310</v>
      </c>
      <c r="G17" s="10">
        <f t="shared" si="2"/>
        <v>382648</v>
      </c>
      <c r="H17" s="22">
        <v>0.8</v>
      </c>
      <c r="I17" s="9">
        <v>508057</v>
      </c>
      <c r="J17" s="9">
        <v>508057</v>
      </c>
      <c r="K17" s="23">
        <v>0.49</v>
      </c>
      <c r="L17" s="15">
        <v>0.752</v>
      </c>
      <c r="M17" s="6">
        <v>86400</v>
      </c>
      <c r="N17" s="15">
        <v>0.18099999999999999</v>
      </c>
      <c r="O17" s="9" t="s">
        <v>31</v>
      </c>
      <c r="P17" s="15">
        <v>0.48199999999999998</v>
      </c>
      <c r="Q17" s="16">
        <f t="shared" si="3"/>
        <v>101.65975103734439</v>
      </c>
      <c r="R17" s="12">
        <v>0.79100000000000004</v>
      </c>
      <c r="S17" s="16">
        <f t="shared" si="0"/>
        <v>95.069532237673826</v>
      </c>
      <c r="T17" s="6">
        <v>0</v>
      </c>
      <c r="U17" s="6">
        <v>100</v>
      </c>
      <c r="V17" s="6">
        <v>18.100000000000001</v>
      </c>
      <c r="W17" s="60">
        <v>100</v>
      </c>
      <c r="X17" s="52">
        <f t="shared" si="1"/>
        <v>414.82928327501827</v>
      </c>
    </row>
    <row r="18" spans="1:24" ht="105.75" thickBot="1" x14ac:dyDescent="0.3">
      <c r="A18" s="43"/>
      <c r="B18" s="91"/>
      <c r="C18" s="54" t="s">
        <v>71</v>
      </c>
      <c r="D18" s="9" t="s">
        <v>6</v>
      </c>
      <c r="E18" s="27" t="s">
        <v>72</v>
      </c>
      <c r="F18" s="10">
        <v>1289693</v>
      </c>
      <c r="G18" s="10">
        <f t="shared" si="2"/>
        <v>1031754.4</v>
      </c>
      <c r="H18" s="22">
        <v>0.8</v>
      </c>
      <c r="I18" s="9">
        <v>508057</v>
      </c>
      <c r="J18" s="9">
        <v>508057</v>
      </c>
      <c r="K18" s="12">
        <v>0.47</v>
      </c>
      <c r="L18" s="15">
        <v>0.752</v>
      </c>
      <c r="M18" s="6">
        <v>189720</v>
      </c>
      <c r="N18" s="15">
        <v>0.39800000000000002</v>
      </c>
      <c r="O18" s="9" t="s">
        <v>46</v>
      </c>
      <c r="P18" s="15">
        <v>0.48199999999999998</v>
      </c>
      <c r="Q18" s="16">
        <f t="shared" si="3"/>
        <v>97.510373443983397</v>
      </c>
      <c r="R18" s="12">
        <v>0.79100000000000004</v>
      </c>
      <c r="S18" s="16">
        <f t="shared" si="0"/>
        <v>95.069532237673826</v>
      </c>
      <c r="T18" s="6">
        <v>0</v>
      </c>
      <c r="U18" s="6">
        <v>100</v>
      </c>
      <c r="V18" s="6">
        <v>39.799999999999997</v>
      </c>
      <c r="W18" s="60">
        <v>100</v>
      </c>
      <c r="X18" s="52">
        <f>SUM(W18,Q18,S18,T18,U18,V18)</f>
        <v>432.37990568165725</v>
      </c>
    </row>
    <row r="19" spans="1:24" ht="60.75" thickBot="1" x14ac:dyDescent="0.3">
      <c r="A19" s="43"/>
      <c r="B19" s="91"/>
      <c r="C19" s="54" t="s">
        <v>73</v>
      </c>
      <c r="D19" s="9" t="s">
        <v>6</v>
      </c>
      <c r="E19" s="27" t="s">
        <v>74</v>
      </c>
      <c r="F19" s="10">
        <v>1799557</v>
      </c>
      <c r="G19" s="10">
        <f t="shared" si="2"/>
        <v>1439645.6</v>
      </c>
      <c r="H19" s="22">
        <v>0.8</v>
      </c>
      <c r="I19" s="9">
        <v>508057</v>
      </c>
      <c r="J19" s="9">
        <v>508057</v>
      </c>
      <c r="K19" s="12">
        <v>0.47</v>
      </c>
      <c r="L19" s="15">
        <v>0.752</v>
      </c>
      <c r="M19" s="6">
        <v>189720</v>
      </c>
      <c r="N19" s="15">
        <v>0.39800000000000002</v>
      </c>
      <c r="O19" s="9" t="s">
        <v>46</v>
      </c>
      <c r="P19" s="15">
        <v>0.48199999999999998</v>
      </c>
      <c r="Q19" s="16">
        <f t="shared" si="3"/>
        <v>97.510373443983397</v>
      </c>
      <c r="R19" s="12">
        <v>0.79100000000000004</v>
      </c>
      <c r="S19" s="16">
        <f t="shared" si="0"/>
        <v>95.069532237673826</v>
      </c>
      <c r="T19" s="6">
        <v>0</v>
      </c>
      <c r="U19" s="6">
        <v>100</v>
      </c>
      <c r="V19" s="6">
        <v>39.799999999999997</v>
      </c>
      <c r="W19" s="60">
        <v>100</v>
      </c>
      <c r="X19" s="52">
        <f>SUM(W19,Q19,S19,T19,U19,V19)</f>
        <v>432.37990568165725</v>
      </c>
    </row>
    <row r="20" spans="1:24" ht="60.75" thickBot="1" x14ac:dyDescent="0.3">
      <c r="A20" s="43"/>
      <c r="B20" s="91"/>
      <c r="C20" s="54" t="s">
        <v>75</v>
      </c>
      <c r="D20" s="9" t="s">
        <v>6</v>
      </c>
      <c r="E20" s="27" t="s">
        <v>76</v>
      </c>
      <c r="F20" s="10">
        <v>531630</v>
      </c>
      <c r="G20" s="10">
        <f t="shared" si="2"/>
        <v>425304</v>
      </c>
      <c r="H20" s="22">
        <v>0.8</v>
      </c>
      <c r="I20" s="9">
        <v>508057</v>
      </c>
      <c r="J20" s="9">
        <v>508057</v>
      </c>
      <c r="K20" s="12">
        <v>0.47</v>
      </c>
      <c r="L20" s="15">
        <v>0.752</v>
      </c>
      <c r="M20" s="6">
        <v>189720</v>
      </c>
      <c r="N20" s="15">
        <v>0.39800000000000002</v>
      </c>
      <c r="O20" s="9" t="s">
        <v>31</v>
      </c>
      <c r="P20" s="15">
        <v>0.48199999999999998</v>
      </c>
      <c r="Q20" s="16">
        <f t="shared" si="3"/>
        <v>97.510373443983397</v>
      </c>
      <c r="R20" s="12">
        <v>0.79100000000000004</v>
      </c>
      <c r="S20" s="16">
        <f t="shared" si="0"/>
        <v>95.069532237673826</v>
      </c>
      <c r="T20" s="6">
        <v>0</v>
      </c>
      <c r="U20" s="6">
        <v>100</v>
      </c>
      <c r="V20" s="6">
        <v>39.799999999999997</v>
      </c>
      <c r="W20" s="60">
        <v>100</v>
      </c>
      <c r="X20" s="52">
        <f t="shared" ref="X20:X36" si="4">SUM(W20,Q20,S20,T20,U20,V20)</f>
        <v>432.37990568165725</v>
      </c>
    </row>
    <row r="21" spans="1:24" ht="75.75" thickBot="1" x14ac:dyDescent="0.3">
      <c r="A21" s="43"/>
      <c r="B21" s="91"/>
      <c r="C21" s="54" t="s">
        <v>77</v>
      </c>
      <c r="D21" s="9" t="s">
        <v>6</v>
      </c>
      <c r="E21" s="27" t="s">
        <v>78</v>
      </c>
      <c r="F21" s="10">
        <v>203869</v>
      </c>
      <c r="G21" s="10">
        <f t="shared" si="2"/>
        <v>163095.20000000001</v>
      </c>
      <c r="H21" s="22">
        <v>0.8</v>
      </c>
      <c r="I21" s="9">
        <v>508057</v>
      </c>
      <c r="J21" s="9">
        <v>508057</v>
      </c>
      <c r="K21" s="12">
        <v>0.47</v>
      </c>
      <c r="L21" s="15">
        <v>0.752</v>
      </c>
      <c r="M21" s="6">
        <v>189720</v>
      </c>
      <c r="N21" s="15">
        <v>0.39800000000000002</v>
      </c>
      <c r="O21" s="9" t="s">
        <v>31</v>
      </c>
      <c r="P21" s="15">
        <v>0.48199999999999998</v>
      </c>
      <c r="Q21" s="16">
        <f t="shared" si="3"/>
        <v>97.510373443983397</v>
      </c>
      <c r="R21" s="12">
        <v>0.79100000000000004</v>
      </c>
      <c r="S21" s="16">
        <f t="shared" si="0"/>
        <v>95.069532237673826</v>
      </c>
      <c r="T21" s="6">
        <v>0</v>
      </c>
      <c r="U21" s="6">
        <v>100</v>
      </c>
      <c r="V21" s="6">
        <v>39.799999999999997</v>
      </c>
      <c r="W21" s="60">
        <v>100</v>
      </c>
      <c r="X21" s="52">
        <f t="shared" si="4"/>
        <v>432.37990568165725</v>
      </c>
    </row>
    <row r="22" spans="1:24" ht="60.75" thickBot="1" x14ac:dyDescent="0.3">
      <c r="A22" s="43"/>
      <c r="B22" s="91"/>
      <c r="C22" s="54" t="s">
        <v>79</v>
      </c>
      <c r="D22" s="9" t="s">
        <v>6</v>
      </c>
      <c r="E22" s="27" t="s">
        <v>80</v>
      </c>
      <c r="F22" s="10">
        <v>503576</v>
      </c>
      <c r="G22" s="10">
        <f t="shared" si="2"/>
        <v>402860.80000000005</v>
      </c>
      <c r="H22" s="22">
        <v>0.8</v>
      </c>
      <c r="I22" s="9">
        <v>508057</v>
      </c>
      <c r="J22" s="9">
        <v>508057</v>
      </c>
      <c r="K22" s="12">
        <v>0.47</v>
      </c>
      <c r="L22" s="15">
        <v>0.752</v>
      </c>
      <c r="M22" s="6">
        <v>189720</v>
      </c>
      <c r="N22" s="15">
        <v>0.39800000000000002</v>
      </c>
      <c r="O22" s="9" t="s">
        <v>46</v>
      </c>
      <c r="P22" s="15">
        <v>0.48199999999999998</v>
      </c>
      <c r="Q22" s="16">
        <f t="shared" si="3"/>
        <v>97.510373443983397</v>
      </c>
      <c r="R22" s="12">
        <v>0.79100000000000004</v>
      </c>
      <c r="S22" s="16">
        <f t="shared" si="0"/>
        <v>95.069532237673826</v>
      </c>
      <c r="T22" s="6">
        <v>0</v>
      </c>
      <c r="U22" s="6">
        <v>100</v>
      </c>
      <c r="V22" s="6">
        <v>39.799999999999997</v>
      </c>
      <c r="W22" s="60">
        <v>100</v>
      </c>
      <c r="X22" s="52">
        <f t="shared" si="4"/>
        <v>432.37990568165725</v>
      </c>
    </row>
    <row r="23" spans="1:24" ht="75" x14ac:dyDescent="0.25">
      <c r="A23" s="43"/>
      <c r="B23" s="91"/>
      <c r="C23" s="54" t="s">
        <v>81</v>
      </c>
      <c r="D23" s="9" t="s">
        <v>6</v>
      </c>
      <c r="E23" s="9" t="s">
        <v>82</v>
      </c>
      <c r="F23" s="10">
        <v>9154460</v>
      </c>
      <c r="G23" s="10">
        <f t="shared" si="2"/>
        <v>7323568</v>
      </c>
      <c r="H23" s="22">
        <v>0.8</v>
      </c>
      <c r="I23" s="9">
        <v>505800</v>
      </c>
      <c r="J23" s="9">
        <v>505800</v>
      </c>
      <c r="K23" s="12">
        <v>0.49</v>
      </c>
      <c r="L23" s="15">
        <v>0.752</v>
      </c>
      <c r="M23" s="6">
        <v>94560</v>
      </c>
      <c r="N23" s="15">
        <v>0.2</v>
      </c>
      <c r="O23" s="9" t="s">
        <v>83</v>
      </c>
      <c r="P23" s="15">
        <v>0.48199999999999998</v>
      </c>
      <c r="Q23" s="16">
        <f t="shared" si="3"/>
        <v>101.65975103734439</v>
      </c>
      <c r="R23" s="12">
        <v>0.79100000000000004</v>
      </c>
      <c r="S23" s="16">
        <f t="shared" si="0"/>
        <v>95.069532237673826</v>
      </c>
      <c r="T23" s="6">
        <v>0</v>
      </c>
      <c r="U23" s="6">
        <v>100</v>
      </c>
      <c r="V23" s="6">
        <v>20</v>
      </c>
      <c r="W23" s="60">
        <v>100</v>
      </c>
      <c r="X23" s="52">
        <f t="shared" si="4"/>
        <v>416.72928327501825</v>
      </c>
    </row>
    <row r="24" spans="1:24" ht="75" x14ac:dyDescent="0.25">
      <c r="A24" s="43"/>
      <c r="B24" s="91"/>
      <c r="C24" s="54" t="s">
        <v>84</v>
      </c>
      <c r="D24" s="9" t="s">
        <v>6</v>
      </c>
      <c r="E24" s="9" t="s">
        <v>85</v>
      </c>
      <c r="F24" s="10">
        <v>47008280</v>
      </c>
      <c r="G24" s="10">
        <f t="shared" si="2"/>
        <v>37606624</v>
      </c>
      <c r="H24" s="22">
        <v>0.8</v>
      </c>
      <c r="I24" s="9">
        <v>505800</v>
      </c>
      <c r="J24" s="9">
        <v>505800</v>
      </c>
      <c r="K24" s="12">
        <v>0.49</v>
      </c>
      <c r="L24" s="15">
        <v>0.752</v>
      </c>
      <c r="M24" s="6">
        <v>94560</v>
      </c>
      <c r="N24" s="15">
        <v>0.2</v>
      </c>
      <c r="O24" s="9" t="s">
        <v>83</v>
      </c>
      <c r="P24" s="15">
        <v>0.48199999999999998</v>
      </c>
      <c r="Q24" s="16">
        <f t="shared" si="3"/>
        <v>101.65975103734439</v>
      </c>
      <c r="R24" s="12">
        <v>0.79100000000000004</v>
      </c>
      <c r="S24" s="16">
        <f>L24/R24*100</f>
        <v>95.069532237673826</v>
      </c>
      <c r="T24" s="6">
        <v>0</v>
      </c>
      <c r="U24" s="6">
        <v>100</v>
      </c>
      <c r="V24" s="6">
        <v>20</v>
      </c>
      <c r="W24" s="60">
        <v>100</v>
      </c>
      <c r="X24" s="52">
        <f t="shared" si="4"/>
        <v>416.72928327501825</v>
      </c>
    </row>
    <row r="25" spans="1:24" ht="75" x14ac:dyDescent="0.25">
      <c r="A25" s="43"/>
      <c r="B25" s="91"/>
      <c r="C25" s="54" t="s">
        <v>86</v>
      </c>
      <c r="D25" s="9" t="s">
        <v>6</v>
      </c>
      <c r="E25" s="9" t="s">
        <v>87</v>
      </c>
      <c r="F25" s="10">
        <v>9126620</v>
      </c>
      <c r="G25" s="10">
        <f t="shared" si="2"/>
        <v>7301296</v>
      </c>
      <c r="H25" s="22">
        <v>0.8</v>
      </c>
      <c r="I25" s="9">
        <v>508057</v>
      </c>
      <c r="J25" s="9">
        <v>508057</v>
      </c>
      <c r="K25" s="12">
        <v>0.49</v>
      </c>
      <c r="L25" s="15">
        <v>0.752</v>
      </c>
      <c r="M25" s="6">
        <v>85750</v>
      </c>
      <c r="N25" s="15">
        <v>0.18</v>
      </c>
      <c r="O25" s="9" t="s">
        <v>31</v>
      </c>
      <c r="P25" s="15">
        <v>0.48199999999999998</v>
      </c>
      <c r="Q25" s="16">
        <f t="shared" si="3"/>
        <v>101.65975103734439</v>
      </c>
      <c r="R25" s="12">
        <v>0.79100000000000004</v>
      </c>
      <c r="S25" s="16">
        <f t="shared" ref="S25:S36" si="5">L25/R25*100</f>
        <v>95.069532237673826</v>
      </c>
      <c r="T25" s="6">
        <v>0</v>
      </c>
      <c r="U25" s="6">
        <v>100</v>
      </c>
      <c r="V25" s="6">
        <v>18</v>
      </c>
      <c r="W25" s="60">
        <v>100</v>
      </c>
      <c r="X25" s="52">
        <f t="shared" si="4"/>
        <v>414.72928327501825</v>
      </c>
    </row>
    <row r="26" spans="1:24" ht="75" x14ac:dyDescent="0.25">
      <c r="A26" s="43"/>
      <c r="B26" s="91"/>
      <c r="C26" s="54" t="s">
        <v>88</v>
      </c>
      <c r="D26" s="9" t="s">
        <v>6</v>
      </c>
      <c r="E26" s="9" t="s">
        <v>98</v>
      </c>
      <c r="F26" s="10">
        <v>5063420</v>
      </c>
      <c r="G26" s="10">
        <f t="shared" si="2"/>
        <v>4050736</v>
      </c>
      <c r="H26" s="22">
        <v>0.8</v>
      </c>
      <c r="I26" s="9">
        <v>508057</v>
      </c>
      <c r="J26" s="9">
        <v>508057</v>
      </c>
      <c r="K26" s="12">
        <v>0.49</v>
      </c>
      <c r="L26" s="15">
        <v>0.752</v>
      </c>
      <c r="M26" s="6">
        <v>85750</v>
      </c>
      <c r="N26" s="15">
        <v>0.18</v>
      </c>
      <c r="O26" s="9" t="s">
        <v>31</v>
      </c>
      <c r="P26" s="15">
        <v>0.48199999999999998</v>
      </c>
      <c r="Q26" s="16">
        <f t="shared" si="3"/>
        <v>101.65975103734439</v>
      </c>
      <c r="R26" s="12">
        <v>0.79100000000000004</v>
      </c>
      <c r="S26" s="16">
        <f t="shared" si="5"/>
        <v>95.069532237673826</v>
      </c>
      <c r="T26" s="6">
        <v>0</v>
      </c>
      <c r="U26" s="6">
        <v>100</v>
      </c>
      <c r="V26" s="6">
        <v>18</v>
      </c>
      <c r="W26" s="60">
        <v>100</v>
      </c>
      <c r="X26" s="52">
        <f t="shared" si="4"/>
        <v>414.72928327501825</v>
      </c>
    </row>
    <row r="27" spans="1:24" ht="75" x14ac:dyDescent="0.25">
      <c r="A27" s="43"/>
      <c r="B27" s="91"/>
      <c r="C27" s="54" t="s">
        <v>89</v>
      </c>
      <c r="D27" s="9" t="s">
        <v>6</v>
      </c>
      <c r="E27" s="9" t="s">
        <v>96</v>
      </c>
      <c r="F27" s="10">
        <v>2338250</v>
      </c>
      <c r="G27" s="10">
        <f t="shared" si="2"/>
        <v>1870600</v>
      </c>
      <c r="H27" s="22">
        <v>0.8</v>
      </c>
      <c r="I27" s="9">
        <v>508057</v>
      </c>
      <c r="J27" s="9">
        <v>508057</v>
      </c>
      <c r="K27" s="12">
        <v>0.49</v>
      </c>
      <c r="L27" s="15">
        <v>0.752</v>
      </c>
      <c r="M27" s="6">
        <v>85750</v>
      </c>
      <c r="N27" s="15">
        <v>0.18</v>
      </c>
      <c r="O27" s="9" t="s">
        <v>31</v>
      </c>
      <c r="P27" s="15">
        <v>0.48199999999999998</v>
      </c>
      <c r="Q27" s="16">
        <f t="shared" si="3"/>
        <v>101.65975103734439</v>
      </c>
      <c r="R27" s="12">
        <v>0.79100000000000004</v>
      </c>
      <c r="S27" s="16">
        <f t="shared" si="5"/>
        <v>95.069532237673826</v>
      </c>
      <c r="T27" s="6">
        <v>0</v>
      </c>
      <c r="U27" s="6">
        <v>100</v>
      </c>
      <c r="V27" s="6">
        <v>18</v>
      </c>
      <c r="W27" s="60">
        <v>100</v>
      </c>
      <c r="X27" s="52">
        <f t="shared" si="4"/>
        <v>414.72928327501825</v>
      </c>
    </row>
    <row r="28" spans="1:24" ht="75" x14ac:dyDescent="0.25">
      <c r="A28" s="43"/>
      <c r="B28" s="91"/>
      <c r="C28" s="54" t="s">
        <v>90</v>
      </c>
      <c r="D28" s="9" t="s">
        <v>6</v>
      </c>
      <c r="E28" s="9" t="s">
        <v>91</v>
      </c>
      <c r="F28" s="10">
        <v>4194600</v>
      </c>
      <c r="G28" s="10">
        <f t="shared" si="2"/>
        <v>3355680</v>
      </c>
      <c r="H28" s="22">
        <v>0.8</v>
      </c>
      <c r="I28" s="9">
        <v>508057</v>
      </c>
      <c r="J28" s="9">
        <v>508057</v>
      </c>
      <c r="K28" s="12">
        <v>0.47</v>
      </c>
      <c r="L28" s="15">
        <v>0.752</v>
      </c>
      <c r="M28" s="6">
        <v>92800</v>
      </c>
      <c r="N28" s="15">
        <v>0.19500000000000001</v>
      </c>
      <c r="O28" s="9" t="s">
        <v>67</v>
      </c>
      <c r="P28" s="15">
        <v>0.48199999999999998</v>
      </c>
      <c r="Q28" s="16">
        <f t="shared" si="3"/>
        <v>97.510373443983397</v>
      </c>
      <c r="R28" s="12">
        <v>0.79100000000000004</v>
      </c>
      <c r="S28" s="16">
        <f t="shared" si="5"/>
        <v>95.069532237673826</v>
      </c>
      <c r="T28" s="6">
        <v>0</v>
      </c>
      <c r="U28" s="6">
        <v>100</v>
      </c>
      <c r="V28" s="6">
        <v>19.5</v>
      </c>
      <c r="W28" s="60">
        <v>100</v>
      </c>
      <c r="X28" s="52">
        <f t="shared" si="4"/>
        <v>412.07990568165724</v>
      </c>
    </row>
    <row r="29" spans="1:24" ht="75" x14ac:dyDescent="0.25">
      <c r="A29" s="43"/>
      <c r="B29" s="91"/>
      <c r="C29" s="54" t="s">
        <v>92</v>
      </c>
      <c r="D29" s="9" t="s">
        <v>6</v>
      </c>
      <c r="E29" s="9" t="s">
        <v>95</v>
      </c>
      <c r="F29" s="10">
        <v>392271</v>
      </c>
      <c r="G29" s="10">
        <f t="shared" si="2"/>
        <v>313816.8</v>
      </c>
      <c r="H29" s="22">
        <v>0.8</v>
      </c>
      <c r="I29" s="9">
        <v>508057</v>
      </c>
      <c r="J29" s="9">
        <v>508057</v>
      </c>
      <c r="K29" s="12">
        <v>0.47</v>
      </c>
      <c r="L29" s="15">
        <v>0.752</v>
      </c>
      <c r="M29" s="6">
        <v>92800</v>
      </c>
      <c r="N29" s="15">
        <v>0.19500000000000001</v>
      </c>
      <c r="O29" s="9" t="s">
        <v>31</v>
      </c>
      <c r="P29" s="15">
        <v>0.48199999999999998</v>
      </c>
      <c r="Q29" s="16">
        <f t="shared" si="3"/>
        <v>97.510373443983397</v>
      </c>
      <c r="R29" s="12">
        <v>0.79100000000000004</v>
      </c>
      <c r="S29" s="16">
        <f t="shared" si="5"/>
        <v>95.069532237673826</v>
      </c>
      <c r="T29" s="6">
        <v>0</v>
      </c>
      <c r="U29" s="6">
        <v>100</v>
      </c>
      <c r="V29" s="6">
        <v>19.5</v>
      </c>
      <c r="W29" s="60">
        <v>100</v>
      </c>
      <c r="X29" s="52">
        <f t="shared" si="4"/>
        <v>412.07990568165724</v>
      </c>
    </row>
    <row r="30" spans="1:24" ht="75" x14ac:dyDescent="0.25">
      <c r="A30" s="44"/>
      <c r="B30" s="91"/>
      <c r="C30" s="57" t="s">
        <v>93</v>
      </c>
      <c r="D30" s="19" t="s">
        <v>6</v>
      </c>
      <c r="E30" s="19" t="s">
        <v>94</v>
      </c>
      <c r="F30" s="28">
        <v>2391370</v>
      </c>
      <c r="G30" s="45">
        <f t="shared" si="2"/>
        <v>1913096</v>
      </c>
      <c r="H30" s="11">
        <v>0.8</v>
      </c>
      <c r="I30" s="46">
        <v>462669</v>
      </c>
      <c r="J30" s="19">
        <v>462669</v>
      </c>
      <c r="K30" s="30">
        <v>0.18</v>
      </c>
      <c r="L30" s="31">
        <v>0.22</v>
      </c>
      <c r="M30" s="32">
        <v>10000</v>
      </c>
      <c r="N30" s="31">
        <v>0.22</v>
      </c>
      <c r="O30" s="19" t="s">
        <v>97</v>
      </c>
      <c r="P30" s="31">
        <v>0.48199999999999998</v>
      </c>
      <c r="Q30" s="33">
        <f t="shared" si="3"/>
        <v>37.344398340248965</v>
      </c>
      <c r="R30" s="30">
        <v>0.79100000000000004</v>
      </c>
      <c r="S30" s="33">
        <f t="shared" si="5"/>
        <v>27.812895069532235</v>
      </c>
      <c r="T30" s="32">
        <v>0</v>
      </c>
      <c r="U30" s="32">
        <v>100</v>
      </c>
      <c r="V30" s="32">
        <v>22</v>
      </c>
      <c r="W30" s="62">
        <v>100</v>
      </c>
      <c r="X30" s="53">
        <f t="shared" si="4"/>
        <v>287.15729340978123</v>
      </c>
    </row>
    <row r="31" spans="1:24" ht="60" x14ac:dyDescent="0.25">
      <c r="A31" s="9"/>
      <c r="B31" s="54" t="s">
        <v>8</v>
      </c>
      <c r="C31" s="54" t="s">
        <v>102</v>
      </c>
      <c r="D31" s="19" t="s">
        <v>6</v>
      </c>
      <c r="E31" s="19" t="s">
        <v>103</v>
      </c>
      <c r="F31" s="28">
        <v>6270160</v>
      </c>
      <c r="G31" s="45">
        <f t="shared" si="2"/>
        <v>5956652</v>
      </c>
      <c r="H31" s="11">
        <v>0.95</v>
      </c>
      <c r="I31" s="46">
        <v>13859</v>
      </c>
      <c r="J31" s="19">
        <v>1420</v>
      </c>
      <c r="K31" s="30">
        <v>0.38</v>
      </c>
      <c r="L31" s="31">
        <v>0.88400000000000001</v>
      </c>
      <c r="M31" s="6">
        <v>12522</v>
      </c>
      <c r="N31" s="31">
        <v>0.90400000000000003</v>
      </c>
      <c r="O31" s="9" t="s">
        <v>31</v>
      </c>
      <c r="P31" s="31">
        <v>0.48199999999999998</v>
      </c>
      <c r="Q31" s="33">
        <f t="shared" si="3"/>
        <v>78.838174273858925</v>
      </c>
      <c r="R31" s="30">
        <v>0.79100000000000004</v>
      </c>
      <c r="S31" s="33">
        <f t="shared" si="5"/>
        <v>111.75726927939319</v>
      </c>
      <c r="T31" s="6">
        <v>0</v>
      </c>
      <c r="U31" s="6">
        <v>100</v>
      </c>
      <c r="V31" s="6">
        <v>90.4</v>
      </c>
      <c r="W31" s="56">
        <v>100</v>
      </c>
      <c r="X31" s="48">
        <f t="shared" si="4"/>
        <v>480.99544355325213</v>
      </c>
    </row>
    <row r="32" spans="1:24" ht="75" x14ac:dyDescent="0.25">
      <c r="A32" s="9"/>
      <c r="B32" s="54" t="s">
        <v>5</v>
      </c>
      <c r="C32" s="54" t="s">
        <v>104</v>
      </c>
      <c r="D32" s="19" t="s">
        <v>6</v>
      </c>
      <c r="E32" s="19" t="s">
        <v>105</v>
      </c>
      <c r="F32" s="28">
        <v>21505430</v>
      </c>
      <c r="G32" s="47">
        <f t="shared" si="2"/>
        <v>20215104.199999999</v>
      </c>
      <c r="H32" s="11">
        <v>0.94</v>
      </c>
      <c r="I32" s="46">
        <v>22655</v>
      </c>
      <c r="J32" s="19">
        <v>7664</v>
      </c>
      <c r="K32" s="30">
        <v>0.48299999999999998</v>
      </c>
      <c r="L32" s="31">
        <v>0.75600000000000001</v>
      </c>
      <c r="M32" s="6">
        <v>40000</v>
      </c>
      <c r="N32" s="31">
        <v>0.65</v>
      </c>
      <c r="O32" s="9" t="s">
        <v>106</v>
      </c>
      <c r="P32" s="31">
        <v>0.48199999999999998</v>
      </c>
      <c r="Q32" s="33">
        <f t="shared" si="3"/>
        <v>100.20746887966806</v>
      </c>
      <c r="R32" s="30">
        <v>0.79100000000000004</v>
      </c>
      <c r="S32" s="33">
        <f t="shared" si="5"/>
        <v>95.575221238938042</v>
      </c>
      <c r="T32" s="6">
        <v>0</v>
      </c>
      <c r="U32" s="6">
        <v>100</v>
      </c>
      <c r="V32" s="6">
        <v>65</v>
      </c>
      <c r="W32" s="56">
        <v>100</v>
      </c>
      <c r="X32" s="48">
        <f t="shared" si="4"/>
        <v>460.78269011860607</v>
      </c>
    </row>
    <row r="33" spans="1:24" ht="120" x14ac:dyDescent="0.25">
      <c r="A33" s="9"/>
      <c r="B33" s="57" t="s">
        <v>7</v>
      </c>
      <c r="C33" s="54" t="s">
        <v>108</v>
      </c>
      <c r="D33" s="19" t="s">
        <v>6</v>
      </c>
      <c r="E33" s="19" t="s">
        <v>107</v>
      </c>
      <c r="F33" s="28">
        <v>1702270</v>
      </c>
      <c r="G33" s="47">
        <f t="shared" si="2"/>
        <v>1566088.4000000001</v>
      </c>
      <c r="H33" s="11">
        <v>0.92</v>
      </c>
      <c r="I33" s="46">
        <v>127200</v>
      </c>
      <c r="J33" s="19">
        <v>127200</v>
      </c>
      <c r="K33" s="30">
        <v>0.48</v>
      </c>
      <c r="L33" s="31">
        <v>0.79</v>
      </c>
      <c r="M33" s="6">
        <v>41625</v>
      </c>
      <c r="N33" s="31">
        <v>0.33</v>
      </c>
      <c r="O33" s="9" t="s">
        <v>109</v>
      </c>
      <c r="P33" s="31">
        <v>0.48199999999999998</v>
      </c>
      <c r="Q33" s="33">
        <f t="shared" si="3"/>
        <v>99.585062240663902</v>
      </c>
      <c r="R33" s="30">
        <v>0.79100000000000004</v>
      </c>
      <c r="S33" s="33">
        <f t="shared" si="5"/>
        <v>99.873577749683946</v>
      </c>
      <c r="T33" s="6">
        <v>0</v>
      </c>
      <c r="U33" s="6">
        <v>64.2</v>
      </c>
      <c r="V33" s="6">
        <v>33</v>
      </c>
      <c r="W33" s="56">
        <v>100</v>
      </c>
      <c r="X33" s="48">
        <f t="shared" si="4"/>
        <v>396.65863999034781</v>
      </c>
    </row>
    <row r="34" spans="1:24" ht="120" x14ac:dyDescent="0.25">
      <c r="A34" s="3"/>
      <c r="B34" s="54" t="s">
        <v>3</v>
      </c>
      <c r="C34" s="54" t="s">
        <v>110</v>
      </c>
      <c r="D34" s="9" t="s">
        <v>6</v>
      </c>
      <c r="E34" s="19" t="s">
        <v>115</v>
      </c>
      <c r="F34" s="28">
        <v>26256080</v>
      </c>
      <c r="G34" s="47">
        <f t="shared" si="2"/>
        <v>24943276</v>
      </c>
      <c r="H34" s="11">
        <v>0.95</v>
      </c>
      <c r="I34" s="46">
        <v>21863</v>
      </c>
      <c r="J34" s="19">
        <v>5420</v>
      </c>
      <c r="K34" s="30">
        <v>0.47</v>
      </c>
      <c r="L34" s="31">
        <v>0.6</v>
      </c>
      <c r="M34" s="6">
        <v>21863</v>
      </c>
      <c r="N34" s="31">
        <v>1</v>
      </c>
      <c r="O34" s="9" t="s">
        <v>111</v>
      </c>
      <c r="P34" s="31">
        <v>0.48199999999999998</v>
      </c>
      <c r="Q34" s="33">
        <f t="shared" si="3"/>
        <v>97.510373443983397</v>
      </c>
      <c r="R34" s="30">
        <v>0.79100000000000004</v>
      </c>
      <c r="S34" s="33">
        <f t="shared" si="5"/>
        <v>75.853350189633375</v>
      </c>
      <c r="T34" s="6">
        <v>0</v>
      </c>
      <c r="U34" s="6">
        <v>92.5</v>
      </c>
      <c r="V34" s="6">
        <v>100</v>
      </c>
      <c r="W34" s="56">
        <v>100</v>
      </c>
      <c r="X34" s="48">
        <f t="shared" si="4"/>
        <v>465.86372363361676</v>
      </c>
    </row>
    <row r="35" spans="1:24" ht="90" x14ac:dyDescent="0.25">
      <c r="A35" s="3"/>
      <c r="B35" s="54" t="s">
        <v>9</v>
      </c>
      <c r="C35" s="54" t="s">
        <v>10</v>
      </c>
      <c r="D35" s="9" t="s">
        <v>6</v>
      </c>
      <c r="E35" s="9" t="s">
        <v>112</v>
      </c>
      <c r="F35" s="28">
        <v>1451580</v>
      </c>
      <c r="G35" s="47">
        <f t="shared" si="2"/>
        <v>1306422</v>
      </c>
      <c r="H35" s="11">
        <v>0.9</v>
      </c>
      <c r="I35" s="46">
        <v>41895</v>
      </c>
      <c r="J35" s="19">
        <v>41895</v>
      </c>
      <c r="K35" s="30">
        <v>0.47849999999999998</v>
      </c>
      <c r="L35" s="31">
        <v>0.8165</v>
      </c>
      <c r="M35" s="6">
        <v>41895</v>
      </c>
      <c r="N35" s="31">
        <v>0.55000000000000004</v>
      </c>
      <c r="O35" s="9" t="s">
        <v>31</v>
      </c>
      <c r="P35" s="31">
        <v>0.48199999999999998</v>
      </c>
      <c r="Q35" s="33">
        <f t="shared" si="3"/>
        <v>99.273858921161832</v>
      </c>
      <c r="R35" s="30">
        <v>0.79100000000000004</v>
      </c>
      <c r="S35" s="33">
        <f t="shared" si="5"/>
        <v>103.22376738305941</v>
      </c>
      <c r="T35" s="6">
        <v>0</v>
      </c>
      <c r="U35" s="6">
        <v>74.599999999999994</v>
      </c>
      <c r="V35" s="6">
        <v>55</v>
      </c>
      <c r="W35" s="56">
        <v>100</v>
      </c>
      <c r="X35" s="48">
        <f t="shared" si="4"/>
        <v>432.09762630422119</v>
      </c>
    </row>
    <row r="36" spans="1:24" s="5" customFormat="1" ht="135.75" customHeight="1" x14ac:dyDescent="0.25">
      <c r="A36" s="4"/>
      <c r="B36" s="89" t="s">
        <v>116</v>
      </c>
      <c r="C36" s="54" t="s">
        <v>113</v>
      </c>
      <c r="D36" s="54" t="s">
        <v>6</v>
      </c>
      <c r="E36" s="59" t="s">
        <v>114</v>
      </c>
      <c r="F36" s="80">
        <v>3978740</v>
      </c>
      <c r="G36" s="47">
        <f t="shared" si="2"/>
        <v>3700228.2</v>
      </c>
      <c r="H36" s="55">
        <v>0.93</v>
      </c>
      <c r="I36" s="77">
        <v>26065</v>
      </c>
      <c r="J36" s="54">
        <v>8170</v>
      </c>
      <c r="K36" s="78">
        <v>0.46</v>
      </c>
      <c r="L36" s="79">
        <v>0.7</v>
      </c>
      <c r="M36" s="56">
        <v>8170</v>
      </c>
      <c r="N36" s="79">
        <v>0.46</v>
      </c>
      <c r="O36" s="54" t="s">
        <v>31</v>
      </c>
      <c r="P36" s="15">
        <v>0.48199999999999998</v>
      </c>
      <c r="Q36" s="16">
        <f t="shared" si="3"/>
        <v>95.435684647302907</v>
      </c>
      <c r="R36" s="12">
        <v>0.79100000000000004</v>
      </c>
      <c r="S36" s="16">
        <f t="shared" si="5"/>
        <v>88.495575221238937</v>
      </c>
      <c r="T36" s="56">
        <v>100</v>
      </c>
      <c r="U36" s="56">
        <v>70</v>
      </c>
      <c r="V36" s="56">
        <v>46</v>
      </c>
      <c r="W36" s="56">
        <v>100</v>
      </c>
      <c r="X36" s="48">
        <f t="shared" si="4"/>
        <v>499.93125986854182</v>
      </c>
    </row>
    <row r="37" spans="1:24" x14ac:dyDescent="0.25">
      <c r="A37" s="3"/>
      <c r="B37" s="65"/>
      <c r="C37" s="66"/>
      <c r="D37" s="66"/>
      <c r="E37" s="66"/>
      <c r="F37" s="67"/>
      <c r="H37" s="69"/>
      <c r="I37" s="66"/>
      <c r="J37" s="66"/>
      <c r="K37" s="70"/>
      <c r="L37" s="71"/>
      <c r="M37" s="72"/>
      <c r="N37" s="71"/>
      <c r="O37" s="66"/>
      <c r="P37" s="71"/>
      <c r="Q37" s="73"/>
      <c r="R37" s="70"/>
      <c r="S37" s="73"/>
      <c r="T37" s="72"/>
      <c r="U37" s="72"/>
      <c r="V37" s="72"/>
      <c r="W37" s="72"/>
      <c r="X37" s="74"/>
    </row>
    <row r="38" spans="1:24" x14ac:dyDescent="0.25">
      <c r="A38" s="3"/>
      <c r="B38" s="65"/>
      <c r="C38" s="66"/>
      <c r="D38" s="66"/>
      <c r="E38" s="8" t="s">
        <v>117</v>
      </c>
      <c r="F38" s="81">
        <f>SUM(F4:F36)</f>
        <v>211596416</v>
      </c>
      <c r="G38" s="82">
        <f>SUM(G4:G36)</f>
        <v>182804427.29999998</v>
      </c>
      <c r="H38" s="69"/>
      <c r="I38" s="66"/>
      <c r="J38" s="66"/>
      <c r="K38" s="70"/>
      <c r="L38" s="71"/>
      <c r="M38" s="72"/>
      <c r="N38" s="71"/>
      <c r="O38" s="66"/>
      <c r="P38" s="71"/>
      <c r="Q38" s="73"/>
      <c r="R38" s="70"/>
      <c r="S38" s="73"/>
      <c r="T38" s="72"/>
      <c r="U38" s="72"/>
      <c r="V38" s="72"/>
      <c r="W38" s="72"/>
      <c r="X38" s="74"/>
    </row>
    <row r="39" spans="1:24" x14ac:dyDescent="0.25">
      <c r="A39" s="3"/>
      <c r="B39" s="65"/>
      <c r="C39" s="66"/>
      <c r="D39" s="66"/>
      <c r="E39" s="66"/>
      <c r="F39" s="67"/>
      <c r="G39" s="68"/>
      <c r="H39" s="69"/>
      <c r="I39" s="66"/>
      <c r="J39" s="66"/>
      <c r="K39" s="70"/>
      <c r="L39" s="71"/>
      <c r="M39" s="72"/>
      <c r="N39" s="71"/>
      <c r="O39" s="66"/>
      <c r="P39" s="71"/>
      <c r="Q39" s="73"/>
      <c r="R39" s="70"/>
      <c r="S39" s="73"/>
      <c r="T39" s="72"/>
      <c r="U39" s="72"/>
      <c r="V39" s="72"/>
      <c r="W39" s="72"/>
      <c r="X39" s="74"/>
    </row>
    <row r="40" spans="1:24" x14ac:dyDescent="0.25">
      <c r="A40" s="3"/>
      <c r="B40" s="65"/>
      <c r="C40" s="66"/>
      <c r="D40" s="66"/>
      <c r="E40" s="66"/>
      <c r="F40" s="67"/>
      <c r="G40" s="68"/>
      <c r="H40" s="69"/>
      <c r="I40" s="66"/>
      <c r="J40" s="66"/>
      <c r="K40" s="70"/>
      <c r="L40" s="71"/>
      <c r="M40" s="72"/>
      <c r="N40" s="71"/>
      <c r="O40" s="66"/>
      <c r="P40" s="71"/>
      <c r="Q40" s="73"/>
      <c r="R40" s="70"/>
      <c r="S40" s="73"/>
      <c r="T40" s="72"/>
      <c r="U40" s="72"/>
      <c r="V40" s="72"/>
      <c r="W40" s="72"/>
      <c r="X40" s="74"/>
    </row>
    <row r="41" spans="1:24" x14ac:dyDescent="0.25"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6"/>
      <c r="P41" s="75"/>
      <c r="Q41" s="75"/>
      <c r="R41" s="75"/>
      <c r="S41" s="75"/>
      <c r="T41" s="75"/>
      <c r="U41" s="75"/>
      <c r="V41" s="75"/>
      <c r="W41" s="75"/>
      <c r="X41" s="75"/>
    </row>
    <row r="42" spans="1:24" x14ac:dyDescent="0.25">
      <c r="C42" s="83"/>
      <c r="D42" s="84"/>
      <c r="E42" s="84"/>
      <c r="F42" s="85"/>
    </row>
  </sheetData>
  <mergeCells count="4">
    <mergeCell ref="B10:B30"/>
    <mergeCell ref="A1:W2"/>
    <mergeCell ref="B7:B9"/>
    <mergeCell ref="A7:A9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2021-02-18T07:41:07Z</dcterms:modified>
</cp:coreProperties>
</file>